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mpartido contaduria\ARCHIVOS DE TRABAJO CAROLINA\ENDEUDAMIENTO\2023\"/>
    </mc:Choice>
  </mc:AlternateContent>
  <bookViews>
    <workbookView xWindow="0" yWindow="240" windowWidth="20490" windowHeight="751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'!$B$1:$P$71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D63" i="1"/>
  <c r="H62" i="1"/>
  <c r="F62" i="1"/>
  <c r="D62" i="1"/>
  <c r="C19" i="1"/>
  <c r="C34" i="1" l="1"/>
  <c r="D19" i="1" l="1"/>
  <c r="D18" i="1"/>
  <c r="E18" i="1"/>
  <c r="E17" i="1"/>
  <c r="C17" i="1" l="1"/>
  <c r="C18" i="1" l="1"/>
  <c r="I17" i="1"/>
  <c r="G17" i="1"/>
  <c r="C35" i="1"/>
  <c r="C63" i="1" l="1"/>
  <c r="C62" i="1"/>
</calcChain>
</file>

<file path=xl/sharedStrings.xml><?xml version="1.0" encoding="utf-8"?>
<sst xmlns="http://schemas.openxmlformats.org/spreadsheetml/2006/main" count="87" uniqueCount="66">
  <si>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</si>
  <si>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</si>
  <si>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</si>
  <si>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</si>
  <si>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</si>
  <si>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</si>
  <si>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</si>
  <si>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</si>
  <si>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</si>
  <si>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</si>
  <si>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</si>
  <si>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</si>
  <si>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</si>
  <si>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</si>
  <si>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</si>
  <si>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</si>
  <si>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</si>
  <si>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</si>
  <si>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</si>
  <si>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</si>
  <si>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</si>
  <si>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</si>
  <si>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</si>
  <si>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</si>
  <si>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</si>
  <si>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</si>
  <si>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</si>
  <si>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</si>
  <si>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</si>
  <si>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</si>
  <si>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</si>
  <si>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</si>
  <si>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</si>
  <si>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</si>
  <si>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</si>
  <si>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</si>
  <si>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</si>
  <si>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</si>
  <si>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</si>
  <si>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</si>
  <si>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</si>
  <si>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</si>
  <si>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</si>
  <si>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</si>
  <si>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</si>
  <si>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</si>
  <si>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</si>
  <si>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</si>
  <si>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</si>
  <si>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</si>
  <si>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</si>
  <si>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</si>
  <si>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</si>
  <si>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</si>
  <si>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</si>
  <si>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</si>
  <si>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</si>
  <si>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</si>
  <si>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</si>
  <si>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</si>
  <si>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</si>
  <si>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</si>
  <si>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</si>
  <si>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</si>
  <si>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</si>
  <si>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Lugar y fecha: Rauch, 30 de Junio de 2023.-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</si>
</sst>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#,##0\ "/>
    <numFmt numFmtId="167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6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5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5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5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5" fontId="27" fillId="5" borderId="9" xfId="2" applyNumberFormat="1" applyFont="1" applyFill="1" applyBorder="1" applyAlignment="1" applyProtection="1">
      <alignment horizontal="center" vertical="center"/>
    </xf>
    <xf numFmtId="165" fontId="18" fillId="5" borderId="9" xfId="2" applyNumberFormat="1" applyFont="1" applyFill="1" applyBorder="1" applyAlignment="1" applyProtection="1">
      <alignment horizontal="center" vertical="center"/>
    </xf>
    <xf numFmtId="167" fontId="18" fillId="5" borderId="9" xfId="2" applyNumberFormat="1" applyFont="1" applyFill="1" applyBorder="1" applyAlignment="1" applyProtection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  <xf numFmtId="0" fontId="20" fillId="0" borderId="0" xfId="2" applyFont="1" applyFill="1" applyAlignment="1" applyProtection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1"/>
  <sheetViews>
    <sheetView showGridLines="0" tabSelected="1" topLeftCell="A34" zoomScaleNormal="100" workbookViewId="0">
      <pane xSplit="19920" topLeftCell="K1"/>
      <selection activeCell="B70" sqref="B70"/>
      <selection pane="topRight" activeCell="K1" sqref="K1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6.28515625" style="1" bestFit="1" customWidth="1"/>
    <col min="4" max="4" width="14.140625" style="1" bestFit="1" customWidth="1"/>
    <col min="5" max="8" width="15.140625" style="1" bestFit="1" customWidth="1"/>
    <col min="9" max="9" width="14.140625" style="1" bestFit="1" customWidth="1"/>
    <col min="10" max="10" width="15.140625" style="1" bestFit="1" customWidth="1"/>
    <col min="11" max="12" width="14.140625" style="1" bestFit="1" customWidth="1"/>
    <col min="13" max="13" width="12.5703125" style="1" bestFit="1" customWidth="1"/>
    <col min="14" max="14" width="14.140625" style="1" bestFit="1" customWidth="1"/>
    <col min="15" max="15" width="12.5703125" style="1" bestFit="1" customWidth="1"/>
    <col min="16" max="16" width="15.140625" style="1" bestFit="1" customWidth="1"/>
    <col min="17" max="17" width="14.140625" style="1" bestFit="1" customWidth="1"/>
    <col min="18" max="257" width="10.28515625" style="1"/>
    <col min="258" max="258" width="2.28515625" style="1" customWidth="1"/>
    <col min="259" max="259" width="55.85546875" style="1" customWidth="1"/>
    <col min="260" max="272" width="13" style="1" customWidth="1"/>
    <col min="273" max="513" width="10.28515625" style="1"/>
    <col min="514" max="514" width="2.28515625" style="1" customWidth="1"/>
    <col min="515" max="515" width="55.85546875" style="1" customWidth="1"/>
    <col min="516" max="528" width="13" style="1" customWidth="1"/>
    <col min="529" max="769" width="10.28515625" style="1"/>
    <col min="770" max="770" width="2.28515625" style="1" customWidth="1"/>
    <col min="771" max="771" width="55.85546875" style="1" customWidth="1"/>
    <col min="772" max="784" width="13" style="1" customWidth="1"/>
    <col min="785" max="1025" width="10.28515625" style="1"/>
    <col min="1026" max="1026" width="2.28515625" style="1" customWidth="1"/>
    <col min="1027" max="1027" width="55.85546875" style="1" customWidth="1"/>
    <col min="1028" max="1040" width="13" style="1" customWidth="1"/>
    <col min="1041" max="1281" width="10.28515625" style="1"/>
    <col min="1282" max="1282" width="2.28515625" style="1" customWidth="1"/>
    <col min="1283" max="1283" width="55.85546875" style="1" customWidth="1"/>
    <col min="1284" max="1296" width="13" style="1" customWidth="1"/>
    <col min="1297" max="1537" width="10.28515625" style="1"/>
    <col min="1538" max="1538" width="2.28515625" style="1" customWidth="1"/>
    <col min="1539" max="1539" width="55.85546875" style="1" customWidth="1"/>
    <col min="1540" max="1552" width="13" style="1" customWidth="1"/>
    <col min="1553" max="1793" width="10.28515625" style="1"/>
    <col min="1794" max="1794" width="2.28515625" style="1" customWidth="1"/>
    <col min="1795" max="1795" width="55.85546875" style="1" customWidth="1"/>
    <col min="1796" max="1808" width="13" style="1" customWidth="1"/>
    <col min="1809" max="2049" width="10.28515625" style="1"/>
    <col min="2050" max="2050" width="2.28515625" style="1" customWidth="1"/>
    <col min="2051" max="2051" width="55.85546875" style="1" customWidth="1"/>
    <col min="2052" max="2064" width="13" style="1" customWidth="1"/>
    <col min="2065" max="2305" width="10.28515625" style="1"/>
    <col min="2306" max="2306" width="2.28515625" style="1" customWidth="1"/>
    <col min="2307" max="2307" width="55.85546875" style="1" customWidth="1"/>
    <col min="2308" max="2320" width="13" style="1" customWidth="1"/>
    <col min="2321" max="2561" width="10.28515625" style="1"/>
    <col min="2562" max="2562" width="2.28515625" style="1" customWidth="1"/>
    <col min="2563" max="2563" width="55.85546875" style="1" customWidth="1"/>
    <col min="2564" max="2576" width="13" style="1" customWidth="1"/>
    <col min="2577" max="2817" width="10.28515625" style="1"/>
    <col min="2818" max="2818" width="2.28515625" style="1" customWidth="1"/>
    <col min="2819" max="2819" width="55.85546875" style="1" customWidth="1"/>
    <col min="2820" max="2832" width="13" style="1" customWidth="1"/>
    <col min="2833" max="3073" width="10.28515625" style="1"/>
    <col min="3074" max="3074" width="2.28515625" style="1" customWidth="1"/>
    <col min="3075" max="3075" width="55.85546875" style="1" customWidth="1"/>
    <col min="3076" max="3088" width="13" style="1" customWidth="1"/>
    <col min="3089" max="3329" width="10.28515625" style="1"/>
    <col min="3330" max="3330" width="2.28515625" style="1" customWidth="1"/>
    <col min="3331" max="3331" width="55.85546875" style="1" customWidth="1"/>
    <col min="3332" max="3344" width="13" style="1" customWidth="1"/>
    <col min="3345" max="3585" width="10.28515625" style="1"/>
    <col min="3586" max="3586" width="2.28515625" style="1" customWidth="1"/>
    <col min="3587" max="3587" width="55.85546875" style="1" customWidth="1"/>
    <col min="3588" max="3600" width="13" style="1" customWidth="1"/>
    <col min="3601" max="3841" width="10.28515625" style="1"/>
    <col min="3842" max="3842" width="2.28515625" style="1" customWidth="1"/>
    <col min="3843" max="3843" width="55.85546875" style="1" customWidth="1"/>
    <col min="3844" max="3856" width="13" style="1" customWidth="1"/>
    <col min="3857" max="4097" width="10.28515625" style="1"/>
    <col min="4098" max="4098" width="2.28515625" style="1" customWidth="1"/>
    <col min="4099" max="4099" width="55.85546875" style="1" customWidth="1"/>
    <col min="4100" max="4112" width="13" style="1" customWidth="1"/>
    <col min="4113" max="4353" width="10.28515625" style="1"/>
    <col min="4354" max="4354" width="2.28515625" style="1" customWidth="1"/>
    <col min="4355" max="4355" width="55.85546875" style="1" customWidth="1"/>
    <col min="4356" max="4368" width="13" style="1" customWidth="1"/>
    <col min="4369" max="4609" width="10.28515625" style="1"/>
    <col min="4610" max="4610" width="2.28515625" style="1" customWidth="1"/>
    <col min="4611" max="4611" width="55.85546875" style="1" customWidth="1"/>
    <col min="4612" max="4624" width="13" style="1" customWidth="1"/>
    <col min="4625" max="4865" width="10.28515625" style="1"/>
    <col min="4866" max="4866" width="2.28515625" style="1" customWidth="1"/>
    <col min="4867" max="4867" width="55.85546875" style="1" customWidth="1"/>
    <col min="4868" max="4880" width="13" style="1" customWidth="1"/>
    <col min="4881" max="5121" width="10.28515625" style="1"/>
    <col min="5122" max="5122" width="2.28515625" style="1" customWidth="1"/>
    <col min="5123" max="5123" width="55.85546875" style="1" customWidth="1"/>
    <col min="5124" max="5136" width="13" style="1" customWidth="1"/>
    <col min="5137" max="5377" width="10.28515625" style="1"/>
    <col min="5378" max="5378" width="2.28515625" style="1" customWidth="1"/>
    <col min="5379" max="5379" width="55.85546875" style="1" customWidth="1"/>
    <col min="5380" max="5392" width="13" style="1" customWidth="1"/>
    <col min="5393" max="5633" width="10.28515625" style="1"/>
    <col min="5634" max="5634" width="2.28515625" style="1" customWidth="1"/>
    <col min="5635" max="5635" width="55.85546875" style="1" customWidth="1"/>
    <col min="5636" max="5648" width="13" style="1" customWidth="1"/>
    <col min="5649" max="5889" width="10.28515625" style="1"/>
    <col min="5890" max="5890" width="2.28515625" style="1" customWidth="1"/>
    <col min="5891" max="5891" width="55.85546875" style="1" customWidth="1"/>
    <col min="5892" max="5904" width="13" style="1" customWidth="1"/>
    <col min="5905" max="6145" width="10.28515625" style="1"/>
    <col min="6146" max="6146" width="2.28515625" style="1" customWidth="1"/>
    <col min="6147" max="6147" width="55.85546875" style="1" customWidth="1"/>
    <col min="6148" max="6160" width="13" style="1" customWidth="1"/>
    <col min="6161" max="6401" width="10.28515625" style="1"/>
    <col min="6402" max="6402" width="2.28515625" style="1" customWidth="1"/>
    <col min="6403" max="6403" width="55.85546875" style="1" customWidth="1"/>
    <col min="6404" max="6416" width="13" style="1" customWidth="1"/>
    <col min="6417" max="6657" width="10.28515625" style="1"/>
    <col min="6658" max="6658" width="2.28515625" style="1" customWidth="1"/>
    <col min="6659" max="6659" width="55.85546875" style="1" customWidth="1"/>
    <col min="6660" max="6672" width="13" style="1" customWidth="1"/>
    <col min="6673" max="6913" width="10.28515625" style="1"/>
    <col min="6914" max="6914" width="2.28515625" style="1" customWidth="1"/>
    <col min="6915" max="6915" width="55.85546875" style="1" customWidth="1"/>
    <col min="6916" max="6928" width="13" style="1" customWidth="1"/>
    <col min="6929" max="7169" width="10.28515625" style="1"/>
    <col min="7170" max="7170" width="2.28515625" style="1" customWidth="1"/>
    <col min="7171" max="7171" width="55.85546875" style="1" customWidth="1"/>
    <col min="7172" max="7184" width="13" style="1" customWidth="1"/>
    <col min="7185" max="7425" width="10.28515625" style="1"/>
    <col min="7426" max="7426" width="2.28515625" style="1" customWidth="1"/>
    <col min="7427" max="7427" width="55.85546875" style="1" customWidth="1"/>
    <col min="7428" max="7440" width="13" style="1" customWidth="1"/>
    <col min="7441" max="7681" width="10.28515625" style="1"/>
    <col min="7682" max="7682" width="2.28515625" style="1" customWidth="1"/>
    <col min="7683" max="7683" width="55.85546875" style="1" customWidth="1"/>
    <col min="7684" max="7696" width="13" style="1" customWidth="1"/>
    <col min="7697" max="7937" width="10.28515625" style="1"/>
    <col min="7938" max="7938" width="2.28515625" style="1" customWidth="1"/>
    <col min="7939" max="7939" width="55.85546875" style="1" customWidth="1"/>
    <col min="7940" max="7952" width="13" style="1" customWidth="1"/>
    <col min="7953" max="8193" width="10.28515625" style="1"/>
    <col min="8194" max="8194" width="2.28515625" style="1" customWidth="1"/>
    <col min="8195" max="8195" width="55.85546875" style="1" customWidth="1"/>
    <col min="8196" max="8208" width="13" style="1" customWidth="1"/>
    <col min="8209" max="8449" width="10.28515625" style="1"/>
    <col min="8450" max="8450" width="2.28515625" style="1" customWidth="1"/>
    <col min="8451" max="8451" width="55.85546875" style="1" customWidth="1"/>
    <col min="8452" max="8464" width="13" style="1" customWidth="1"/>
    <col min="8465" max="8705" width="10.28515625" style="1"/>
    <col min="8706" max="8706" width="2.28515625" style="1" customWidth="1"/>
    <col min="8707" max="8707" width="55.85546875" style="1" customWidth="1"/>
    <col min="8708" max="8720" width="13" style="1" customWidth="1"/>
    <col min="8721" max="8961" width="10.28515625" style="1"/>
    <col min="8962" max="8962" width="2.28515625" style="1" customWidth="1"/>
    <col min="8963" max="8963" width="55.85546875" style="1" customWidth="1"/>
    <col min="8964" max="8976" width="13" style="1" customWidth="1"/>
    <col min="8977" max="9217" width="10.28515625" style="1"/>
    <col min="9218" max="9218" width="2.28515625" style="1" customWidth="1"/>
    <col min="9219" max="9219" width="55.85546875" style="1" customWidth="1"/>
    <col min="9220" max="9232" width="13" style="1" customWidth="1"/>
    <col min="9233" max="9473" width="10.28515625" style="1"/>
    <col min="9474" max="9474" width="2.28515625" style="1" customWidth="1"/>
    <col min="9475" max="9475" width="55.85546875" style="1" customWidth="1"/>
    <col min="9476" max="9488" width="13" style="1" customWidth="1"/>
    <col min="9489" max="9729" width="10.28515625" style="1"/>
    <col min="9730" max="9730" width="2.28515625" style="1" customWidth="1"/>
    <col min="9731" max="9731" width="55.85546875" style="1" customWidth="1"/>
    <col min="9732" max="9744" width="13" style="1" customWidth="1"/>
    <col min="9745" max="9985" width="10.28515625" style="1"/>
    <col min="9986" max="9986" width="2.28515625" style="1" customWidth="1"/>
    <col min="9987" max="9987" width="55.85546875" style="1" customWidth="1"/>
    <col min="9988" max="10000" width="13" style="1" customWidth="1"/>
    <col min="10001" max="10241" width="10.28515625" style="1"/>
    <col min="10242" max="10242" width="2.28515625" style="1" customWidth="1"/>
    <col min="10243" max="10243" width="55.85546875" style="1" customWidth="1"/>
    <col min="10244" max="10256" width="13" style="1" customWidth="1"/>
    <col min="10257" max="10497" width="10.28515625" style="1"/>
    <col min="10498" max="10498" width="2.28515625" style="1" customWidth="1"/>
    <col min="10499" max="10499" width="55.85546875" style="1" customWidth="1"/>
    <col min="10500" max="10512" width="13" style="1" customWidth="1"/>
    <col min="10513" max="10753" width="10.28515625" style="1"/>
    <col min="10754" max="10754" width="2.28515625" style="1" customWidth="1"/>
    <col min="10755" max="10755" width="55.85546875" style="1" customWidth="1"/>
    <col min="10756" max="10768" width="13" style="1" customWidth="1"/>
    <col min="10769" max="11009" width="10.28515625" style="1"/>
    <col min="11010" max="11010" width="2.28515625" style="1" customWidth="1"/>
    <col min="11011" max="11011" width="55.85546875" style="1" customWidth="1"/>
    <col min="11012" max="11024" width="13" style="1" customWidth="1"/>
    <col min="11025" max="11265" width="10.28515625" style="1"/>
    <col min="11266" max="11266" width="2.28515625" style="1" customWidth="1"/>
    <col min="11267" max="11267" width="55.85546875" style="1" customWidth="1"/>
    <col min="11268" max="11280" width="13" style="1" customWidth="1"/>
    <col min="11281" max="11521" width="10.28515625" style="1"/>
    <col min="11522" max="11522" width="2.28515625" style="1" customWidth="1"/>
    <col min="11523" max="11523" width="55.85546875" style="1" customWidth="1"/>
    <col min="11524" max="11536" width="13" style="1" customWidth="1"/>
    <col min="11537" max="11777" width="10.28515625" style="1"/>
    <col min="11778" max="11778" width="2.28515625" style="1" customWidth="1"/>
    <col min="11779" max="11779" width="55.85546875" style="1" customWidth="1"/>
    <col min="11780" max="11792" width="13" style="1" customWidth="1"/>
    <col min="11793" max="12033" width="10.28515625" style="1"/>
    <col min="12034" max="12034" width="2.28515625" style="1" customWidth="1"/>
    <col min="12035" max="12035" width="55.85546875" style="1" customWidth="1"/>
    <col min="12036" max="12048" width="13" style="1" customWidth="1"/>
    <col min="12049" max="12289" width="10.28515625" style="1"/>
    <col min="12290" max="12290" width="2.28515625" style="1" customWidth="1"/>
    <col min="12291" max="12291" width="55.85546875" style="1" customWidth="1"/>
    <col min="12292" max="12304" width="13" style="1" customWidth="1"/>
    <col min="12305" max="12545" width="10.28515625" style="1"/>
    <col min="12546" max="12546" width="2.28515625" style="1" customWidth="1"/>
    <col min="12547" max="12547" width="55.85546875" style="1" customWidth="1"/>
    <col min="12548" max="12560" width="13" style="1" customWidth="1"/>
    <col min="12561" max="12801" width="10.28515625" style="1"/>
    <col min="12802" max="12802" width="2.28515625" style="1" customWidth="1"/>
    <col min="12803" max="12803" width="55.85546875" style="1" customWidth="1"/>
    <col min="12804" max="12816" width="13" style="1" customWidth="1"/>
    <col min="12817" max="13057" width="10.28515625" style="1"/>
    <col min="13058" max="13058" width="2.28515625" style="1" customWidth="1"/>
    <col min="13059" max="13059" width="55.85546875" style="1" customWidth="1"/>
    <col min="13060" max="13072" width="13" style="1" customWidth="1"/>
    <col min="13073" max="13313" width="10.28515625" style="1"/>
    <col min="13314" max="13314" width="2.28515625" style="1" customWidth="1"/>
    <col min="13315" max="13315" width="55.85546875" style="1" customWidth="1"/>
    <col min="13316" max="13328" width="13" style="1" customWidth="1"/>
    <col min="13329" max="13569" width="10.28515625" style="1"/>
    <col min="13570" max="13570" width="2.28515625" style="1" customWidth="1"/>
    <col min="13571" max="13571" width="55.85546875" style="1" customWidth="1"/>
    <col min="13572" max="13584" width="13" style="1" customWidth="1"/>
    <col min="13585" max="13825" width="10.28515625" style="1"/>
    <col min="13826" max="13826" width="2.28515625" style="1" customWidth="1"/>
    <col min="13827" max="13827" width="55.85546875" style="1" customWidth="1"/>
    <col min="13828" max="13840" width="13" style="1" customWidth="1"/>
    <col min="13841" max="14081" width="10.28515625" style="1"/>
    <col min="14082" max="14082" width="2.28515625" style="1" customWidth="1"/>
    <col min="14083" max="14083" width="55.85546875" style="1" customWidth="1"/>
    <col min="14084" max="14096" width="13" style="1" customWidth="1"/>
    <col min="14097" max="14337" width="10.28515625" style="1"/>
    <col min="14338" max="14338" width="2.28515625" style="1" customWidth="1"/>
    <col min="14339" max="14339" width="55.85546875" style="1" customWidth="1"/>
    <col min="14340" max="14352" width="13" style="1" customWidth="1"/>
    <col min="14353" max="14593" width="10.28515625" style="1"/>
    <col min="14594" max="14594" width="2.28515625" style="1" customWidth="1"/>
    <col min="14595" max="14595" width="55.85546875" style="1" customWidth="1"/>
    <col min="14596" max="14608" width="13" style="1" customWidth="1"/>
    <col min="14609" max="14849" width="10.28515625" style="1"/>
    <col min="14850" max="14850" width="2.28515625" style="1" customWidth="1"/>
    <col min="14851" max="14851" width="55.85546875" style="1" customWidth="1"/>
    <col min="14852" max="14864" width="13" style="1" customWidth="1"/>
    <col min="14865" max="15105" width="10.28515625" style="1"/>
    <col min="15106" max="15106" width="2.28515625" style="1" customWidth="1"/>
    <col min="15107" max="15107" width="55.85546875" style="1" customWidth="1"/>
    <col min="15108" max="15120" width="13" style="1" customWidth="1"/>
    <col min="15121" max="15361" width="10.28515625" style="1"/>
    <col min="15362" max="15362" width="2.28515625" style="1" customWidth="1"/>
    <col min="15363" max="15363" width="55.85546875" style="1" customWidth="1"/>
    <col min="15364" max="15376" width="13" style="1" customWidth="1"/>
    <col min="15377" max="15617" width="10.28515625" style="1"/>
    <col min="15618" max="15618" width="2.28515625" style="1" customWidth="1"/>
    <col min="15619" max="15619" width="55.85546875" style="1" customWidth="1"/>
    <col min="15620" max="15632" width="13" style="1" customWidth="1"/>
    <col min="15633" max="15873" width="10.28515625" style="1"/>
    <col min="15874" max="15874" width="2.28515625" style="1" customWidth="1"/>
    <col min="15875" max="15875" width="55.85546875" style="1" customWidth="1"/>
    <col min="15876" max="15888" width="13" style="1" customWidth="1"/>
    <col min="15889" max="16129" width="10.28515625" style="1"/>
    <col min="16130" max="16130" width="2.28515625" style="1" customWidth="1"/>
    <col min="16131" max="16131" width="55.85546875" style="1" customWidth="1"/>
    <col min="16132" max="16144" width="13" style="1" customWidth="1"/>
    <col min="16145" max="16384" width="10.28515625" style="1"/>
  </cols>
  <sheetData>
    <row r="1" spans="2:16" ht="21" x14ac:dyDescent="0.25">
      <c r="B1" s="59" t="s">
        <v>53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2:16" ht="6.75" customHeight="1" x14ac:dyDescent="0.25">
      <c r="B2" s="2"/>
      <c r="C2" s="2"/>
      <c r="D2" s="3"/>
      <c r="E2" s="3"/>
      <c r="F2" s="4"/>
      <c r="G2" s="3"/>
      <c r="H2" s="3"/>
      <c r="I2" s="3"/>
      <c r="J2" s="2"/>
      <c r="K2" s="2"/>
      <c r="L2" s="3"/>
      <c r="M2" s="3"/>
      <c r="N2" s="4"/>
      <c r="O2" s="3"/>
      <c r="P2" s="5"/>
    </row>
    <row r="3" spans="2:16" s="8" customFormat="1" ht="21" x14ac:dyDescent="0.25">
      <c r="B3" s="6" t="s">
        <v>55</v>
      </c>
      <c r="C3" s="2"/>
      <c r="D3" s="7"/>
      <c r="E3" s="7"/>
      <c r="F3" s="4"/>
      <c r="G3" s="7"/>
      <c r="H3" s="7"/>
      <c r="I3" s="7"/>
      <c r="J3" s="2"/>
      <c r="K3" s="2"/>
      <c r="L3" s="7"/>
      <c r="M3" s="7"/>
      <c r="N3" s="4"/>
      <c r="O3" s="7"/>
      <c r="P3" s="36" t="s">
        <v>0</v>
      </c>
    </row>
    <row r="4" spans="2:16" ht="5.25" customHeight="1" x14ac:dyDescent="0.25">
      <c r="B4" s="9"/>
      <c r="C4" s="10"/>
      <c r="D4" s="3"/>
      <c r="E4" s="3"/>
      <c r="F4" s="4"/>
      <c r="G4" s="3"/>
      <c r="H4" s="3"/>
      <c r="I4" s="3"/>
      <c r="J4" s="3"/>
      <c r="K4" s="11"/>
      <c r="L4" s="3"/>
      <c r="M4" s="3"/>
      <c r="N4" s="4"/>
      <c r="O4" s="3"/>
      <c r="P4" s="3"/>
    </row>
    <row r="5" spans="2:16" ht="18.75" x14ac:dyDescent="0.25">
      <c r="B5" s="62" t="s">
        <v>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2:16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 t="s">
        <v>2</v>
      </c>
    </row>
    <row r="7" spans="2:16" s="16" customFormat="1" ht="24" customHeight="1" x14ac:dyDescent="0.25">
      <c r="B7" s="14"/>
      <c r="C7" s="15" t="s">
        <v>3</v>
      </c>
      <c r="D7" s="63">
        <v>2023</v>
      </c>
      <c r="E7" s="64"/>
      <c r="F7" s="63">
        <v>2024</v>
      </c>
      <c r="G7" s="64"/>
      <c r="H7" s="63">
        <v>2025</v>
      </c>
      <c r="I7" s="64"/>
      <c r="J7" s="63">
        <v>2026</v>
      </c>
      <c r="K7" s="64"/>
      <c r="L7" s="63">
        <v>2027</v>
      </c>
      <c r="M7" s="64"/>
      <c r="N7" s="63">
        <v>2028</v>
      </c>
      <c r="O7" s="64"/>
      <c r="P7" s="67" t="s">
        <v>56</v>
      </c>
    </row>
    <row r="8" spans="2:16" s="16" customFormat="1" ht="15.75" customHeight="1" x14ac:dyDescent="0.25">
      <c r="B8" s="17" t="s">
        <v>4</v>
      </c>
      <c r="C8" s="18">
        <v>45107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68"/>
    </row>
    <row r="9" spans="2:16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68"/>
    </row>
    <row r="10" spans="2:16" s="16" customFormat="1" x14ac:dyDescent="0.25">
      <c r="B10" s="44"/>
      <c r="C10" s="45"/>
      <c r="D10" s="46"/>
      <c r="E10" s="19" t="s">
        <v>8</v>
      </c>
      <c r="F10" s="46"/>
      <c r="G10" s="19" t="s">
        <v>8</v>
      </c>
      <c r="H10" s="46"/>
      <c r="I10" s="19" t="s">
        <v>8</v>
      </c>
      <c r="J10" s="46"/>
      <c r="K10" s="19" t="s">
        <v>8</v>
      </c>
      <c r="L10" s="46"/>
      <c r="M10" s="19" t="s">
        <v>8</v>
      </c>
      <c r="N10" s="46"/>
      <c r="O10" s="19" t="s">
        <v>8</v>
      </c>
      <c r="P10" s="69"/>
    </row>
    <row r="11" spans="2:16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2:16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6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2:16" s="23" customFormat="1" ht="28.5" customHeight="1" x14ac:dyDescent="0.25">
      <c r="B14" s="51" t="s">
        <v>54</v>
      </c>
      <c r="C14" s="56">
        <v>11955000</v>
      </c>
      <c r="D14" s="56">
        <v>8634171</v>
      </c>
      <c r="E14" s="54"/>
      <c r="F14" s="56">
        <v>3320829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2:16" s="23" customFormat="1" ht="18" customHeight="1" x14ac:dyDescent="0.25">
      <c r="B15" s="42" t="s"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2:16" s="23" customFormat="1" ht="18" customHeight="1" x14ac:dyDescent="0.25">
      <c r="B16" s="42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8" s="23" customFormat="1" ht="18" customHeight="1" x14ac:dyDescent="0.25">
      <c r="B17" s="42" t="s">
        <v>14</v>
      </c>
      <c r="C17" s="56">
        <f>D17+F17+J17</f>
        <v>4692691.51</v>
      </c>
      <c r="D17" s="56">
        <v>3960187.5</v>
      </c>
      <c r="E17" s="56">
        <f>49364.38+120280.81+67315.07+16903.8+26926.03</f>
        <v>280790.08999999997</v>
      </c>
      <c r="F17" s="56">
        <v>282504.01</v>
      </c>
      <c r="G17" s="56">
        <f>16903.8+16903.8+26778.08+26926.03</f>
        <v>87511.709999999992</v>
      </c>
      <c r="H17" s="56">
        <v>0</v>
      </c>
      <c r="I17" s="56">
        <f>26778.08+26926.03</f>
        <v>53704.11</v>
      </c>
      <c r="J17" s="56">
        <v>450000</v>
      </c>
      <c r="K17" s="56">
        <v>26926.03</v>
      </c>
      <c r="L17" s="54"/>
      <c r="M17" s="54"/>
      <c r="N17" s="54"/>
      <c r="O17" s="54"/>
      <c r="P17" s="54"/>
    </row>
    <row r="18" spans="2:18" s="23" customFormat="1" ht="18" customHeight="1" x14ac:dyDescent="0.25">
      <c r="B18" s="42" t="s">
        <v>58</v>
      </c>
      <c r="C18" s="56">
        <f>+D18+F18+H18+J18+L18+N18+P18</f>
        <v>97784.2</v>
      </c>
      <c r="D18" s="56">
        <f>15656.79-5218.93</f>
        <v>10437.86</v>
      </c>
      <c r="E18" s="56">
        <f>3339.21-1113.07</f>
        <v>2226.1400000000003</v>
      </c>
      <c r="F18" s="56">
        <v>17042.38</v>
      </c>
      <c r="G18" s="56">
        <v>3877.24</v>
      </c>
      <c r="H18" s="56">
        <v>13209.04</v>
      </c>
      <c r="I18" s="56">
        <v>3302.24</v>
      </c>
      <c r="J18" s="56">
        <v>13209.04</v>
      </c>
      <c r="K18" s="56">
        <v>3302.24</v>
      </c>
      <c r="L18" s="56">
        <v>10329.040000000001</v>
      </c>
      <c r="M18" s="56">
        <v>2582.2399999999998</v>
      </c>
      <c r="N18" s="56">
        <v>6489.04</v>
      </c>
      <c r="O18" s="56">
        <v>1622.24</v>
      </c>
      <c r="P18" s="56">
        <v>27067.8</v>
      </c>
      <c r="Q18" s="43"/>
      <c r="R18" s="37"/>
    </row>
    <row r="19" spans="2:18" s="23" customFormat="1" ht="18" customHeight="1" x14ac:dyDescent="0.25">
      <c r="B19" s="42" t="s">
        <v>59</v>
      </c>
      <c r="C19" s="56">
        <f>+D19+F19+H19+J19+L19+N19+P19</f>
        <v>67489142.870000005</v>
      </c>
      <c r="D19" s="56">
        <f>5093520.24-1273380.06</f>
        <v>3820140.18</v>
      </c>
      <c r="E19" s="56">
        <v>573021.06000000006</v>
      </c>
      <c r="F19" s="56">
        <v>5093520.24</v>
      </c>
      <c r="G19" s="56">
        <v>764028.04</v>
      </c>
      <c r="H19" s="56">
        <v>5093520.24</v>
      </c>
      <c r="I19" s="56">
        <v>764028.04</v>
      </c>
      <c r="J19" s="56">
        <v>5093520.24</v>
      </c>
      <c r="K19" s="56">
        <v>764028.04</v>
      </c>
      <c r="L19" s="56">
        <v>5093520.24</v>
      </c>
      <c r="M19" s="56">
        <v>764028.04</v>
      </c>
      <c r="N19" s="56">
        <v>5093520.24</v>
      </c>
      <c r="O19" s="56">
        <v>764028.04</v>
      </c>
      <c r="P19" s="56">
        <v>38201401.490000002</v>
      </c>
      <c r="Q19" s="40"/>
      <c r="R19" s="40"/>
    </row>
    <row r="20" spans="2:18" s="23" customFormat="1" ht="18" customHeight="1" x14ac:dyDescent="0.25">
      <c r="B20" s="42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2:18" s="23" customFormat="1" ht="18" customHeight="1" x14ac:dyDescent="0.25">
      <c r="B21" s="42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2:18" s="23" customFormat="1" ht="18" customHeight="1" x14ac:dyDescent="0.25">
      <c r="B22" s="42" t="s"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2:18" s="23" customFormat="1" ht="18" customHeight="1" x14ac:dyDescent="0.25">
      <c r="B23" s="42" t="s"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8" s="23" customFormat="1" ht="18" customHeight="1" x14ac:dyDescent="0.25">
      <c r="B24" s="49" t="s">
        <v>19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2:18" s="23" customFormat="1" ht="18" customHeight="1" x14ac:dyDescent="0.25">
      <c r="B25" s="42" t="s">
        <v>20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2:18" s="23" customFormat="1" ht="18" customHeight="1" x14ac:dyDescent="0.25">
      <c r="B26" s="42" t="s">
        <v>21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2:18" s="23" customFormat="1" ht="18" customHeight="1" x14ac:dyDescent="0.25">
      <c r="B27" s="42" t="s">
        <v>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8" s="23" customFormat="1" ht="18" customHeight="1" x14ac:dyDescent="0.25">
      <c r="B28" s="42" t="s">
        <v>23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2:18" s="23" customFormat="1" ht="18" customHeight="1" x14ac:dyDescent="0.25">
      <c r="B29" s="49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8" s="23" customFormat="1" ht="18" customHeight="1" x14ac:dyDescent="0.25">
      <c r="B30" s="42" t="s">
        <v>25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2:18" s="23" customFormat="1" ht="18" customHeight="1" x14ac:dyDescent="0.25">
      <c r="B31" s="42" t="s">
        <v>26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2:18" s="23" customFormat="1" ht="18" customHeight="1" x14ac:dyDescent="0.25">
      <c r="B32" s="42" t="s">
        <v>27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2:16" s="23" customFormat="1" ht="18" customHeight="1" x14ac:dyDescent="0.25">
      <c r="B33" s="49" t="s">
        <v>28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2:16" s="23" customFormat="1" ht="18" customHeight="1" x14ac:dyDescent="0.25">
      <c r="B34" s="42" t="s">
        <v>63</v>
      </c>
      <c r="C34" s="57">
        <f>D34+F34</f>
        <v>1837837.7999999998</v>
      </c>
      <c r="D34" s="57">
        <v>648648.66</v>
      </c>
      <c r="E34" s="57">
        <v>212241.35</v>
      </c>
      <c r="F34" s="57">
        <v>1189189.1399999999</v>
      </c>
      <c r="G34" s="57">
        <v>161060.26999999999</v>
      </c>
      <c r="H34" s="54"/>
      <c r="I34" s="54"/>
      <c r="J34" s="54"/>
      <c r="K34" s="54"/>
      <c r="L34" s="54"/>
      <c r="M34" s="54"/>
      <c r="N34" s="54"/>
      <c r="O34" s="54"/>
      <c r="P34" s="54"/>
    </row>
    <row r="35" spans="2:16" s="23" customFormat="1" ht="18" customHeight="1" x14ac:dyDescent="0.25">
      <c r="B35" s="42" t="s">
        <v>64</v>
      </c>
      <c r="C35" s="57">
        <f>D35+F35+H35+J35+L35+C38</f>
        <v>29511111.120000001</v>
      </c>
      <c r="D35" s="57">
        <v>5533333.3200000003</v>
      </c>
      <c r="E35" s="57">
        <v>4774458.13</v>
      </c>
      <c r="F35" s="57">
        <v>11066666.640000001</v>
      </c>
      <c r="G35" s="57">
        <v>6635957.3200000003</v>
      </c>
      <c r="H35" s="57">
        <v>11066666.640000001</v>
      </c>
      <c r="I35" s="57">
        <v>2741380.28</v>
      </c>
      <c r="J35" s="57">
        <v>1844444.52</v>
      </c>
      <c r="K35" s="57">
        <v>82242</v>
      </c>
      <c r="L35" s="54"/>
      <c r="M35" s="54"/>
      <c r="N35" s="54"/>
      <c r="O35" s="54"/>
      <c r="P35" s="54"/>
    </row>
    <row r="36" spans="2:16" s="23" customFormat="1" ht="18" customHeight="1" x14ac:dyDescent="0.25">
      <c r="B36" s="42" t="s">
        <v>29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2:16" s="23" customFormat="1" ht="18" customHeight="1" x14ac:dyDescent="0.25">
      <c r="B37" s="42" t="s">
        <v>30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2:16" s="23" customFormat="1" ht="18" customHeight="1" x14ac:dyDescent="0.25">
      <c r="B38" s="42" t="s">
        <v>31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2:16" s="23" customFormat="1" ht="18" customHeight="1" x14ac:dyDescent="0.25">
      <c r="B39" s="49" t="s">
        <v>32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2:16" s="23" customFormat="1" ht="18" customHeight="1" x14ac:dyDescent="0.25">
      <c r="B40" s="42" t="s">
        <v>33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2:16" s="23" customFormat="1" ht="18" customHeight="1" x14ac:dyDescent="0.25">
      <c r="B41" s="42" t="s">
        <v>34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s="23" customFormat="1" ht="18" customHeight="1" x14ac:dyDescent="0.25">
      <c r="B42" s="42" t="s">
        <v>35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2:16" s="23" customFormat="1" ht="18" customHeight="1" x14ac:dyDescent="0.25">
      <c r="B43" s="49" t="s">
        <v>36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2:16" s="23" customFormat="1" ht="18" customHeight="1" x14ac:dyDescent="0.25">
      <c r="B44" s="49" t="s">
        <v>37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2:16" s="23" customFormat="1" ht="18" customHeight="1" x14ac:dyDescent="0.25">
      <c r="B45" s="42" t="s">
        <v>38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2:16" s="23" customFormat="1" ht="18" customHeight="1" x14ac:dyDescent="0.25">
      <c r="B46" s="49" t="s">
        <v>39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s="22" customFormat="1" ht="18" customHeight="1" x14ac:dyDescent="0.25">
      <c r="B47" s="47" t="s">
        <v>40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2:16" s="24" customFormat="1" ht="18" customHeight="1" x14ac:dyDescent="0.25">
      <c r="B48" s="49" t="s">
        <v>41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2:16" s="28" customFormat="1" ht="3" customHeight="1" x14ac:dyDescent="0.25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2:16" s="24" customFormat="1" ht="18" customHeight="1" x14ac:dyDescent="0.25">
      <c r="B50" s="41" t="s">
        <v>46</v>
      </c>
      <c r="C50" s="5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</row>
    <row r="51" spans="2:16" s="24" customFormat="1" ht="18" customHeight="1" x14ac:dyDescent="0.25">
      <c r="B51" s="42" t="s">
        <v>47</v>
      </c>
      <c r="C51" s="57">
        <v>149125337.24000001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2:16" s="24" customFormat="1" ht="18" customHeight="1" x14ac:dyDescent="0.25">
      <c r="B52" s="42" t="s">
        <v>48</v>
      </c>
      <c r="C52" s="57">
        <v>46820269.009999998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2:16" s="24" customFormat="1" ht="18" customHeight="1" x14ac:dyDescent="0.25">
      <c r="B53" s="42" t="s">
        <v>49</v>
      </c>
      <c r="C53" s="57">
        <v>9113149.6500000004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spans="2:16" s="24" customFormat="1" ht="18" customHeight="1" x14ac:dyDescent="0.25">
      <c r="B54" s="42" t="s">
        <v>50</v>
      </c>
      <c r="C54" s="57">
        <v>12580269.140000001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2:16" s="24" customFormat="1" ht="18" customHeight="1" x14ac:dyDescent="0.25">
      <c r="B55" s="42" t="s">
        <v>6</v>
      </c>
      <c r="C55" s="57">
        <v>279979.68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2:16" s="24" customFormat="1" ht="18" customHeight="1" x14ac:dyDescent="0.25">
      <c r="B56" s="42" t="s">
        <v>51</v>
      </c>
      <c r="C56" s="5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2:16" s="24" customFormat="1" ht="18" customHeight="1" x14ac:dyDescent="0.25">
      <c r="B57" s="42" t="s">
        <v>52</v>
      </c>
      <c r="C57" s="57">
        <v>2581198.16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2:16" s="28" customFormat="1" ht="3" customHeight="1" x14ac:dyDescent="0.25">
      <c r="B58" s="25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2:16" s="24" customFormat="1" ht="18" customHeight="1" x14ac:dyDescent="0.25">
      <c r="B59" s="49" t="s">
        <v>62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2:16" s="28" customFormat="1" ht="3" customHeight="1" x14ac:dyDescent="0.25">
      <c r="B60" s="53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2:16" s="28" customFormat="1" ht="33" customHeight="1" x14ac:dyDescent="0.25">
      <c r="B61" s="49" t="s">
        <v>60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2:16" s="28" customFormat="1" ht="24.75" customHeight="1" x14ac:dyDescent="0.25">
      <c r="B62" s="50" t="s">
        <v>61</v>
      </c>
      <c r="C62" s="58">
        <f>D62+F62+H62+J62</f>
        <v>29127208.499999996</v>
      </c>
      <c r="D62" s="58">
        <f>970906.95*6</f>
        <v>5825441.6999999993</v>
      </c>
      <c r="E62" s="58"/>
      <c r="F62" s="58">
        <f>970906.95*12</f>
        <v>11650883.399999999</v>
      </c>
      <c r="G62" s="58"/>
      <c r="H62" s="58">
        <f>970906.95*12</f>
        <v>11650883.399999999</v>
      </c>
      <c r="I62" s="54"/>
      <c r="J62" s="54"/>
      <c r="K62" s="54"/>
      <c r="L62" s="54"/>
      <c r="M62" s="54"/>
      <c r="N62" s="54"/>
      <c r="O62" s="54"/>
      <c r="P62" s="54"/>
    </row>
    <row r="63" spans="2:16" s="28" customFormat="1" ht="21.75" customHeight="1" x14ac:dyDescent="0.25">
      <c r="B63" s="50" t="s">
        <v>57</v>
      </c>
      <c r="C63" s="58">
        <f>D63+F63+H63</f>
        <v>11700912.149999999</v>
      </c>
      <c r="D63" s="58">
        <f>688288.95*6</f>
        <v>4129733.6999999997</v>
      </c>
      <c r="E63" s="58"/>
      <c r="F63" s="58">
        <f>688288.95*11</f>
        <v>7571178.4499999993</v>
      </c>
      <c r="G63" s="58"/>
      <c r="H63" s="58"/>
      <c r="I63" s="54"/>
      <c r="J63" s="54"/>
      <c r="K63" s="54"/>
      <c r="L63" s="54"/>
      <c r="M63" s="54"/>
      <c r="N63" s="54"/>
      <c r="O63" s="54"/>
      <c r="P63" s="54"/>
    </row>
    <row r="64" spans="2:16" s="28" customFormat="1" ht="33" customHeight="1" x14ac:dyDescent="0.25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2:16" s="28" customFormat="1" ht="3" customHeight="1" x14ac:dyDescent="0.25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7"/>
    </row>
    <row r="66" spans="2:16" s="23" customFormat="1" ht="14.25" x14ac:dyDescent="0.25">
      <c r="B66" s="35" t="s">
        <v>42</v>
      </c>
      <c r="C66" s="52"/>
      <c r="D66" s="65"/>
      <c r="E66" s="65"/>
      <c r="K66" s="29"/>
      <c r="L66" s="65"/>
      <c r="M66" s="65"/>
      <c r="P66" s="30"/>
    </row>
    <row r="67" spans="2:16" s="23" customFormat="1" ht="14.25" x14ac:dyDescent="0.25">
      <c r="B67" s="31" t="s">
        <v>43</v>
      </c>
      <c r="C67" s="32"/>
      <c r="D67" s="32"/>
      <c r="E67" s="32"/>
      <c r="K67" s="32"/>
      <c r="L67" s="70"/>
      <c r="M67" s="70"/>
    </row>
    <row r="68" spans="2:16" s="23" customFormat="1" ht="14.25" x14ac:dyDescent="0.25"/>
    <row r="69" spans="2:16" s="23" customFormat="1" ht="14.25" x14ac:dyDescent="0.25">
      <c r="B69" s="33"/>
    </row>
    <row r="70" spans="2:16" x14ac:dyDescent="0.25">
      <c r="B70" s="34" t="s">
        <v>65</v>
      </c>
      <c r="F70" s="71" t="s">
        <v>44</v>
      </c>
      <c r="G70" s="71"/>
    </row>
    <row r="71" spans="2:16" ht="33.75" customHeight="1" x14ac:dyDescent="0.25">
      <c r="F71" s="66" t="s">
        <v>45</v>
      </c>
      <c r="G71" s="66"/>
    </row>
  </sheetData>
  <mergeCells count="14">
    <mergeCell ref="D66:E66"/>
    <mergeCell ref="F71:G71"/>
    <mergeCell ref="P7:P10"/>
    <mergeCell ref="L66:M66"/>
    <mergeCell ref="L67:M67"/>
    <mergeCell ref="F70:G70"/>
    <mergeCell ref="B1:P1"/>
    <mergeCell ref="B5:P5"/>
    <mergeCell ref="D7:E7"/>
    <mergeCell ref="F7:G7"/>
    <mergeCell ref="H7:I7"/>
    <mergeCell ref="J7:K7"/>
    <mergeCell ref="L7:M7"/>
    <mergeCell ref="N7:O7"/>
  </mergeCells>
  <printOptions horizontalCentered="1"/>
  <pageMargins left="0.31496062992125984" right="0.35433070866141736" top="0.23622047244094491" bottom="0.27559055118110237" header="0" footer="0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2022-02-15T12:05:46Z</cp:lastPrinted>
  <dcterms:created xsi:type="dcterms:W3CDTF">2019-01-02T14:36:08Z</dcterms:created>
  <dcterms:modified xsi:type="dcterms:W3CDTF">2023-07-03T15:16:54Z</dcterms:modified>
</cp:coreProperties>
</file>