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'!$B$1:$P$71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2" i="1" l="1"/>
  <c r="F63" i="1"/>
  <c r="D63" i="1"/>
  <c r="H62" i="1"/>
  <c r="F62" i="1"/>
  <c r="D62" i="1"/>
  <c r="C19" i="1"/>
  <c r="C18" i="1"/>
  <c r="E19" i="1"/>
  <c r="D19" i="1"/>
  <c r="I17" i="1"/>
  <c r="G17" i="1"/>
  <c r="E17" i="1"/>
  <c r="C34" i="1"/>
  <c r="C35" i="1"/>
  <c r="C63" i="1" l="1"/>
  <c r="C62" i="1"/>
</calcChain>
</file>

<file path=xl/sharedStrings.xml><?xml version="1.0" encoding="utf-8"?>
<sst xmlns="http://schemas.openxmlformats.org/spreadsheetml/2006/main" count="87" uniqueCount="66">
  <si>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</si>
  <si>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</si>
  <si>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</si>
  <si>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</si>
  <si>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</si>
  <si>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</si>
  <si>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</si>
  <si>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</si>
  <si>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</si>
  <si>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</si>
  <si>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</si>
  <si>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</si>
  <si>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</si>
  <si>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</si>
  <si>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</si>
  <si>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</si>
  <si>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</si>
  <si>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</si>
  <si>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</si>
  <si>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</si>
  <si>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</si>
  <si>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</si>
  <si>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</si>
  <si>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</si>
  <si>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</si>
  <si>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</si>
  <si>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</si>
  <si>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</si>
  <si>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</si>
  <si>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</si>
  <si>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</si>
  <si>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</si>
  <si>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</si>
  <si>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</si>
  <si>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</si>
  <si>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</si>
  <si>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</si>
  <si>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</si>
  <si>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</si>
  <si>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</si>
  <si>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</si>
  <si>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</si>
  <si>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</si>
  <si>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</si>
  <si>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</si>
  <si>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</si>
  <si>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</si>
  <si>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</si>
  <si>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</si>
  <si>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</si>
  <si>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</si>
  <si>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</si>
  <si>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</si>
  <si>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</si>
  <si>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</si>
  <si>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</si>
  <si>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</si>
  <si>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</si>
  <si>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</si>
  <si>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</si>
  <si>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</si>
  <si>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</si>
  <si>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</si>
  <si>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</si>
  <si>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</si>
  <si>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Lugar y fecha: Rauch, 31 de Diciembre de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</si>
</sst>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#,##0\ "/>
    <numFmt numFmtId="166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4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4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4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4" fontId="27" fillId="5" borderId="9" xfId="2" applyNumberFormat="1" applyFont="1" applyFill="1" applyBorder="1" applyAlignment="1" applyProtection="1">
      <alignment horizontal="center" vertical="center"/>
    </xf>
    <xf numFmtId="164" fontId="18" fillId="5" borderId="9" xfId="2" applyNumberFormat="1" applyFont="1" applyFill="1" applyBorder="1" applyAlignment="1" applyProtection="1">
      <alignment horizontal="center" vertical="center"/>
    </xf>
    <xf numFmtId="166" fontId="18" fillId="5" borderId="9" xfId="2" applyNumberFormat="1" applyFont="1" applyFill="1" applyBorder="1" applyAlignment="1" applyProtection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10" fillId="3" borderId="10" xfId="2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1"/>
  <sheetViews>
    <sheetView showGridLines="0" tabSelected="1" topLeftCell="A49" zoomScaleNormal="100" workbookViewId="0">
      <pane xSplit="19920" topLeftCell="K1"/>
      <selection activeCell="F41" sqref="F41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5.140625" style="1" bestFit="1" customWidth="1"/>
    <col min="4" max="4" width="14.140625" style="1" bestFit="1" customWidth="1"/>
    <col min="5" max="8" width="15.140625" style="1" bestFit="1" customWidth="1"/>
    <col min="9" max="9" width="14.140625" style="1" bestFit="1" customWidth="1"/>
    <col min="10" max="10" width="15.140625" style="1" bestFit="1" customWidth="1"/>
    <col min="11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5.140625" style="1" bestFit="1" customWidth="1"/>
    <col min="17" max="17" width="14.140625" style="1" bestFit="1" customWidth="1"/>
    <col min="18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21" x14ac:dyDescent="0.25">
      <c r="B1" s="66" t="s">
        <v>53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2:16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5"/>
    </row>
    <row r="3" spans="2:16" s="8" customFormat="1" ht="21" x14ac:dyDescent="0.25">
      <c r="B3" s="6" t="s">
        <v>55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36" t="s">
        <v>0</v>
      </c>
    </row>
    <row r="4" spans="2:16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</row>
    <row r="5" spans="2:16" ht="18.75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16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 t="s">
        <v>2</v>
      </c>
    </row>
    <row r="7" spans="2:16" s="16" customFormat="1" ht="24" customHeight="1" x14ac:dyDescent="0.25">
      <c r="B7" s="14"/>
      <c r="C7" s="15" t="s">
        <v>3</v>
      </c>
      <c r="D7" s="70">
        <v>2023</v>
      </c>
      <c r="E7" s="71"/>
      <c r="F7" s="70">
        <v>2024</v>
      </c>
      <c r="G7" s="71"/>
      <c r="H7" s="70">
        <v>2025</v>
      </c>
      <c r="I7" s="71"/>
      <c r="J7" s="70">
        <v>2026</v>
      </c>
      <c r="K7" s="71"/>
      <c r="L7" s="70">
        <v>2027</v>
      </c>
      <c r="M7" s="71"/>
      <c r="N7" s="70">
        <v>2028</v>
      </c>
      <c r="O7" s="71"/>
      <c r="P7" s="61" t="s">
        <v>56</v>
      </c>
    </row>
    <row r="8" spans="2:16" s="16" customFormat="1" ht="15.75" customHeight="1" x14ac:dyDescent="0.25">
      <c r="B8" s="17" t="s">
        <v>4</v>
      </c>
      <c r="C8" s="18">
        <v>44926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62"/>
    </row>
    <row r="9" spans="2:16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62"/>
    </row>
    <row r="10" spans="2:16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63"/>
    </row>
    <row r="11" spans="2:16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2:16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6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2:16" s="23" customFormat="1" ht="28.5" customHeight="1" x14ac:dyDescent="0.25">
      <c r="B14" s="51" t="s">
        <v>54</v>
      </c>
      <c r="C14" s="56">
        <v>11955000</v>
      </c>
      <c r="D14" s="56">
        <v>8634171</v>
      </c>
      <c r="E14" s="54"/>
      <c r="F14" s="56">
        <v>3320829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2:16" s="23" customFormat="1" ht="18" customHeight="1" x14ac:dyDescent="0.25">
      <c r="B15" s="42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2:16" s="23" customFormat="1" ht="18" customHeight="1" x14ac:dyDescent="0.25">
      <c r="B16" s="42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2:18" s="23" customFormat="1" ht="18" customHeight="1" x14ac:dyDescent="0.25">
      <c r="B17" s="42" t="s">
        <v>14</v>
      </c>
      <c r="C17" s="56">
        <f>D17+F17+J17</f>
        <v>4692691.51</v>
      </c>
      <c r="D17" s="56">
        <v>3960187.5</v>
      </c>
      <c r="E17" s="56">
        <f>16810.92+16903.8+120280.81+120280.81+67315.07+67315.07+49364.38+49364.38+26630.14+26926.03</f>
        <v>561191.41</v>
      </c>
      <c r="F17" s="56">
        <v>282504.01</v>
      </c>
      <c r="G17" s="56">
        <f>16903.8+16903.8+26778.08+26926.03</f>
        <v>87511.709999999992</v>
      </c>
      <c r="H17" s="56">
        <v>0</v>
      </c>
      <c r="I17" s="56">
        <f>26778.08+26926.03</f>
        <v>53704.11</v>
      </c>
      <c r="J17" s="56">
        <v>450000</v>
      </c>
      <c r="K17" s="56">
        <v>26926.03</v>
      </c>
      <c r="L17" s="54"/>
      <c r="M17" s="54"/>
      <c r="N17" s="54"/>
      <c r="O17" s="54"/>
      <c r="P17" s="54"/>
    </row>
    <row r="18" spans="2:18" s="23" customFormat="1" ht="18" customHeight="1" x14ac:dyDescent="0.25">
      <c r="B18" s="42" t="s">
        <v>58</v>
      </c>
      <c r="C18" s="56">
        <f>+D18+F18+H18+J18+L18+N18+P18</f>
        <v>108222.06</v>
      </c>
      <c r="D18" s="56">
        <v>20875.72</v>
      </c>
      <c r="E18" s="56">
        <v>4452.24</v>
      </c>
      <c r="F18" s="56">
        <v>17042.38</v>
      </c>
      <c r="G18" s="56">
        <v>3877.24</v>
      </c>
      <c r="H18" s="56">
        <v>13209.04</v>
      </c>
      <c r="I18" s="56">
        <v>3302.24</v>
      </c>
      <c r="J18" s="56">
        <v>13209.04</v>
      </c>
      <c r="K18" s="56">
        <v>3302.24</v>
      </c>
      <c r="L18" s="56">
        <v>10329.040000000001</v>
      </c>
      <c r="M18" s="56">
        <v>2582.2399999999998</v>
      </c>
      <c r="N18" s="56">
        <v>6489.04</v>
      </c>
      <c r="O18" s="56">
        <v>1622.24</v>
      </c>
      <c r="P18" s="56">
        <v>27067.8</v>
      </c>
      <c r="Q18" s="43"/>
      <c r="R18" s="37"/>
    </row>
    <row r="19" spans="2:18" s="23" customFormat="1" ht="18" customHeight="1" x14ac:dyDescent="0.25">
      <c r="B19" s="42" t="s">
        <v>59</v>
      </c>
      <c r="C19" s="56">
        <f>+D19+F19+H19+J19+L19+N19+P19</f>
        <v>70035902.99000001</v>
      </c>
      <c r="D19" s="56">
        <f>5093520.24+405912.13+867467.93</f>
        <v>6366900.2999999998</v>
      </c>
      <c r="E19" s="56">
        <f>764028.04+191007.02</f>
        <v>955035.06</v>
      </c>
      <c r="F19" s="56">
        <v>5093520.24</v>
      </c>
      <c r="G19" s="56">
        <v>764028.04</v>
      </c>
      <c r="H19" s="56">
        <v>5093520.24</v>
      </c>
      <c r="I19" s="56">
        <v>764028.04</v>
      </c>
      <c r="J19" s="56">
        <v>5093520.24</v>
      </c>
      <c r="K19" s="56">
        <v>764028.04</v>
      </c>
      <c r="L19" s="56">
        <v>5093520.24</v>
      </c>
      <c r="M19" s="56">
        <v>764028.04</v>
      </c>
      <c r="N19" s="56">
        <v>5093520.24</v>
      </c>
      <c r="O19" s="56">
        <v>764028.04</v>
      </c>
      <c r="P19" s="56">
        <v>38201401.490000002</v>
      </c>
      <c r="Q19" s="40"/>
      <c r="R19" s="40"/>
    </row>
    <row r="20" spans="2:18" s="23" customFormat="1" ht="18" customHeight="1" x14ac:dyDescent="0.25">
      <c r="B20" s="42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2:18" s="23" customFormat="1" ht="18" customHeight="1" x14ac:dyDescent="0.25">
      <c r="B21" s="42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2:18" s="23" customFormat="1" ht="18" customHeight="1" x14ac:dyDescent="0.25">
      <c r="B22" s="42" t="s"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8" s="23" customFormat="1" ht="18" customHeight="1" x14ac:dyDescent="0.25">
      <c r="B23" s="42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2:18" s="23" customFormat="1" ht="18" customHeight="1" x14ac:dyDescent="0.25">
      <c r="B24" s="49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2:18" s="23" customFormat="1" ht="18" customHeight="1" x14ac:dyDescent="0.25">
      <c r="B25" s="42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2:18" s="23" customFormat="1" ht="18" customHeight="1" x14ac:dyDescent="0.25">
      <c r="B26" s="42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2:18" s="23" customFormat="1" ht="18" customHeight="1" x14ac:dyDescent="0.25">
      <c r="B27" s="42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8" s="23" customFormat="1" ht="18" customHeight="1" x14ac:dyDescent="0.25">
      <c r="B28" s="42" t="s">
        <v>23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2:18" s="23" customFormat="1" ht="18" customHeight="1" x14ac:dyDescent="0.25">
      <c r="B29" s="49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2:18" s="23" customFormat="1" ht="18" customHeight="1" x14ac:dyDescent="0.25">
      <c r="B30" s="42" t="s">
        <v>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2:18" s="23" customFormat="1" ht="18" customHeight="1" x14ac:dyDescent="0.25">
      <c r="B31" s="42" t="s">
        <v>26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2:18" s="23" customFormat="1" ht="18" customHeight="1" x14ac:dyDescent="0.25">
      <c r="B32" s="42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6" s="23" customFormat="1" ht="18" customHeight="1" x14ac:dyDescent="0.25">
      <c r="B33" s="49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2:16" s="23" customFormat="1" ht="18" customHeight="1" x14ac:dyDescent="0.25">
      <c r="B34" s="42" t="s">
        <v>63</v>
      </c>
      <c r="C34" s="57">
        <f>D34+F34+H34</f>
        <v>2486486.46</v>
      </c>
      <c r="D34" s="57">
        <v>1297297.32</v>
      </c>
      <c r="E34" s="57">
        <v>510610.81</v>
      </c>
      <c r="F34" s="57">
        <v>1189189.1399999999</v>
      </c>
      <c r="G34" s="57">
        <v>161060.26999999999</v>
      </c>
      <c r="H34" s="54"/>
      <c r="I34" s="54"/>
      <c r="J34" s="54"/>
      <c r="K34" s="54"/>
      <c r="L34" s="54"/>
      <c r="M34" s="54"/>
      <c r="N34" s="54"/>
      <c r="O34" s="54"/>
      <c r="P34" s="54"/>
    </row>
    <row r="35" spans="2:16" s="23" customFormat="1" ht="18" customHeight="1" x14ac:dyDescent="0.25">
      <c r="B35" s="42" t="s">
        <v>64</v>
      </c>
      <c r="C35" s="57">
        <f>D35+F35+H35+J35+L35+C38</f>
        <v>32209724.23</v>
      </c>
      <c r="D35" s="57">
        <v>8947145.5999999996</v>
      </c>
      <c r="E35" s="57">
        <v>10095444.27</v>
      </c>
      <c r="F35" s="57">
        <v>10736574.720000001</v>
      </c>
      <c r="G35" s="57">
        <v>6438022.7800000003</v>
      </c>
      <c r="H35" s="57">
        <v>10736574.720000001</v>
      </c>
      <c r="I35" s="57">
        <v>2659630.91</v>
      </c>
      <c r="J35" s="57">
        <v>1789429.19</v>
      </c>
      <c r="K35" s="57">
        <v>79788.929999999993</v>
      </c>
      <c r="L35" s="54"/>
      <c r="M35" s="54"/>
      <c r="N35" s="54"/>
      <c r="O35" s="54"/>
      <c r="P35" s="54"/>
    </row>
    <row r="36" spans="2:16" s="23" customFormat="1" ht="18" customHeight="1" x14ac:dyDescent="0.25">
      <c r="B36" s="42" t="s">
        <v>29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2:16" s="23" customFormat="1" ht="18" customHeight="1" x14ac:dyDescent="0.25">
      <c r="B37" s="42" t="s">
        <v>30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2:16" s="23" customFormat="1" ht="18" customHeight="1" x14ac:dyDescent="0.25">
      <c r="B38" s="42" t="s">
        <v>31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2:16" s="23" customFormat="1" ht="18" customHeight="1" x14ac:dyDescent="0.25">
      <c r="B39" s="49" t="s">
        <v>32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2:16" s="23" customFormat="1" ht="18" customHeight="1" x14ac:dyDescent="0.25">
      <c r="B40" s="42" t="s">
        <v>33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2:16" s="23" customFormat="1" ht="18" customHeight="1" x14ac:dyDescent="0.25">
      <c r="B41" s="42" t="s">
        <v>34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 s="23" customFormat="1" ht="18" customHeight="1" x14ac:dyDescent="0.25">
      <c r="B42" s="42" t="s">
        <v>35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2:16" s="23" customFormat="1" ht="18" customHeight="1" x14ac:dyDescent="0.25">
      <c r="B43" s="49" t="s">
        <v>36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2:16" s="23" customFormat="1" ht="18" customHeight="1" x14ac:dyDescent="0.25">
      <c r="B44" s="49" t="s">
        <v>37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6" s="23" customFormat="1" ht="18" customHeight="1" x14ac:dyDescent="0.25">
      <c r="B45" s="42" t="s">
        <v>38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2:16" s="23" customFormat="1" ht="18" customHeight="1" x14ac:dyDescent="0.25">
      <c r="B46" s="49" t="s">
        <v>39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 s="22" customFormat="1" ht="18" customHeight="1" x14ac:dyDescent="0.25">
      <c r="B47" s="47" t="s">
        <v>40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2:16" s="24" customFormat="1" ht="18" customHeight="1" x14ac:dyDescent="0.25">
      <c r="B48" s="49" t="s">
        <v>41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2:16" s="28" customFormat="1" ht="3" customHeight="1" x14ac:dyDescent="0.25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2:16" s="24" customFormat="1" ht="18" customHeight="1" x14ac:dyDescent="0.25">
      <c r="B50" s="41" t="s">
        <v>46</v>
      </c>
      <c r="C50" s="5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</row>
    <row r="51" spans="2:16" s="24" customFormat="1" ht="18" customHeight="1" x14ac:dyDescent="0.25">
      <c r="B51" s="42" t="s">
        <v>47</v>
      </c>
      <c r="C51" s="57">
        <v>22202387.030000001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2:16" s="24" customFormat="1" ht="18" customHeight="1" x14ac:dyDescent="0.25">
      <c r="B52" s="42" t="s">
        <v>48</v>
      </c>
      <c r="C52" s="57">
        <f>22171421.86+249165.2</f>
        <v>22420587.059999999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2:16" s="24" customFormat="1" ht="18" customHeight="1" x14ac:dyDescent="0.25">
      <c r="B53" s="42" t="s">
        <v>49</v>
      </c>
      <c r="C53" s="57">
        <v>11735771.77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</row>
    <row r="54" spans="2:16" s="24" customFormat="1" ht="18" customHeight="1" x14ac:dyDescent="0.25">
      <c r="B54" s="42" t="s">
        <v>50</v>
      </c>
      <c r="C54" s="57">
        <v>1882629.03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2:16" s="24" customFormat="1" ht="18" customHeight="1" x14ac:dyDescent="0.25">
      <c r="B55" s="42" t="s">
        <v>6</v>
      </c>
      <c r="C55" s="57">
        <v>0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2:16" s="24" customFormat="1" ht="18" customHeight="1" x14ac:dyDescent="0.25">
      <c r="B56" s="42" t="s">
        <v>51</v>
      </c>
      <c r="C56" s="57">
        <v>0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2:16" s="24" customFormat="1" ht="18" customHeight="1" x14ac:dyDescent="0.25">
      <c r="B57" s="42" t="s">
        <v>52</v>
      </c>
      <c r="C57" s="57">
        <v>0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2:16" s="28" customFormat="1" ht="3" customHeight="1" x14ac:dyDescent="0.25">
      <c r="B58" s="25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2:16" s="24" customFormat="1" ht="18" customHeight="1" x14ac:dyDescent="0.25">
      <c r="B59" s="49" t="s">
        <v>62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2:16" s="28" customFormat="1" ht="3" customHeight="1" x14ac:dyDescent="0.25">
      <c r="B60" s="53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2:16" s="28" customFormat="1" ht="33" customHeight="1" x14ac:dyDescent="0.25">
      <c r="B61" s="49" t="s">
        <v>60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2:16" s="28" customFormat="1" ht="24.75" customHeight="1" x14ac:dyDescent="0.25">
      <c r="B62" s="50" t="s">
        <v>61</v>
      </c>
      <c r="C62" s="58">
        <f>D62+F62+H62+J62</f>
        <v>34617048.480000004</v>
      </c>
      <c r="D62" s="58">
        <f>961584.68*12</f>
        <v>11539016.16</v>
      </c>
      <c r="E62" s="58"/>
      <c r="F62" s="58">
        <f>961584.68*12</f>
        <v>11539016.16</v>
      </c>
      <c r="G62" s="58"/>
      <c r="H62" s="58">
        <f>961584.68*12</f>
        <v>11539016.16</v>
      </c>
      <c r="I62" s="54"/>
      <c r="J62" s="54"/>
      <c r="K62" s="54"/>
      <c r="L62" s="54"/>
      <c r="M62" s="54"/>
      <c r="N62" s="54"/>
      <c r="O62" s="54"/>
      <c r="P62" s="54"/>
    </row>
    <row r="63" spans="2:16" s="28" customFormat="1" ht="21.75" customHeight="1" x14ac:dyDescent="0.25">
      <c r="B63" s="50" t="s">
        <v>57</v>
      </c>
      <c r="C63" s="58">
        <f>D63+F63+H63</f>
        <v>16575711.299999999</v>
      </c>
      <c r="D63" s="58">
        <f>720683.1*12</f>
        <v>8648197.1999999993</v>
      </c>
      <c r="E63" s="58"/>
      <c r="F63" s="58">
        <f>720683.1*11</f>
        <v>7927514.0999999996</v>
      </c>
      <c r="G63" s="58"/>
      <c r="H63" s="58"/>
      <c r="I63" s="54"/>
      <c r="J63" s="54"/>
      <c r="K63" s="54"/>
      <c r="L63" s="54"/>
      <c r="M63" s="54"/>
      <c r="N63" s="54"/>
      <c r="O63" s="54"/>
      <c r="P63" s="54"/>
    </row>
    <row r="64" spans="2:16" s="28" customFormat="1" ht="33" customHeight="1" x14ac:dyDescent="0.25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2:16" s="28" customFormat="1" ht="3" customHeight="1" x14ac:dyDescent="0.2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7"/>
    </row>
    <row r="66" spans="2:16" s="23" customFormat="1" ht="14.25" x14ac:dyDescent="0.25">
      <c r="B66" s="35" t="s">
        <v>42</v>
      </c>
      <c r="C66" s="52"/>
      <c r="D66" s="59"/>
      <c r="E66" s="59"/>
      <c r="K66" s="29"/>
      <c r="L66" s="59"/>
      <c r="M66" s="59"/>
      <c r="P66" s="30"/>
    </row>
    <row r="67" spans="2:16" s="23" customFormat="1" ht="14.25" x14ac:dyDescent="0.25">
      <c r="B67" s="31" t="s">
        <v>43</v>
      </c>
      <c r="C67" s="32"/>
      <c r="D67" s="32"/>
      <c r="E67" s="32"/>
      <c r="K67" s="32"/>
      <c r="L67" s="64"/>
      <c r="M67" s="64"/>
    </row>
    <row r="68" spans="2:16" s="23" customFormat="1" ht="14.25" x14ac:dyDescent="0.25"/>
    <row r="69" spans="2:16" s="23" customFormat="1" ht="14.25" x14ac:dyDescent="0.25">
      <c r="B69" s="33"/>
    </row>
    <row r="70" spans="2:16" x14ac:dyDescent="0.25">
      <c r="B70" s="34" t="s">
        <v>65</v>
      </c>
      <c r="F70" s="65" t="s">
        <v>44</v>
      </c>
      <c r="G70" s="65"/>
    </row>
    <row r="71" spans="2:16" ht="33.75" customHeight="1" x14ac:dyDescent="0.25">
      <c r="F71" s="60" t="s">
        <v>45</v>
      </c>
      <c r="G71" s="60"/>
    </row>
  </sheetData>
  <mergeCells count="14">
    <mergeCell ref="B1:P1"/>
    <mergeCell ref="B5:P5"/>
    <mergeCell ref="D7:E7"/>
    <mergeCell ref="F7:G7"/>
    <mergeCell ref="H7:I7"/>
    <mergeCell ref="J7:K7"/>
    <mergeCell ref="L7:M7"/>
    <mergeCell ref="N7:O7"/>
    <mergeCell ref="D66:E66"/>
    <mergeCell ref="F71:G71"/>
    <mergeCell ref="P7:P10"/>
    <mergeCell ref="L66:M66"/>
    <mergeCell ref="L67:M67"/>
    <mergeCell ref="F70:G70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2023-01-26T15:22:44Z</dcterms:modified>
</cp:coreProperties>
</file>