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7695"/>
  </bookViews>
  <sheets>
    <sheet name="Planilla C " sheetId="1" r:id="rId1"/>
  </sheets>
  <externalReferences>
    <externalReference r:id="rId2"/>
    <externalReference r:id="rId3"/>
  </externalReferences>
  <definedNames>
    <definedName name="\a">'[1]#¡REF'!$M$1:$N$4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s" localSheetId="0">#REF!</definedName>
    <definedName name="\s">#REF!</definedName>
    <definedName name="\v" localSheetId="0">#REF!</definedName>
    <definedName name="\v">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xlnm.Print_Area" localSheetId="0">'Planilla C '!$B$1:$R$71</definedName>
    <definedName name="contador" localSheetId="0">#REF!</definedName>
    <definedName name="contador">#REF!</definedName>
    <definedName name="FSA" localSheetId="0" hidden="1">'[2]Rec. y Transf.ENERO-04'!#REF!</definedName>
    <definedName name="FSA" hidden="1">'[2]Rec. y Transf.ENERO-04'!#REF!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1" l="1"/>
  <c r="D19" i="1" l="1"/>
  <c r="E19" i="1"/>
  <c r="E18" i="1" l="1"/>
  <c r="D18" i="1"/>
  <c r="H63" i="1" l="1"/>
  <c r="F63" i="1"/>
  <c r="D63" i="1"/>
  <c r="D62" i="1"/>
  <c r="J62" i="1"/>
  <c r="H62" i="1"/>
  <c r="F62" i="1"/>
  <c r="E34" i="1"/>
  <c r="D34" i="1"/>
  <c r="E17" i="1"/>
  <c r="C35" i="1" l="1"/>
  <c r="C19" i="1" l="1"/>
  <c r="C18" i="1" l="1"/>
  <c r="C34" i="1" l="1"/>
  <c r="C62" i="1" l="1"/>
  <c r="C63" i="1" l="1"/>
  <c r="I17" i="1" l="1"/>
  <c r="G17" i="1"/>
  <c r="C17" i="1"/>
</calcChain>
</file>

<file path=xl/sharedStrings.xml><?xml version="1.0" encoding="utf-8"?>
<sst xmlns="http://schemas.openxmlformats.org/spreadsheetml/2006/main" count="91" uniqueCount="66">
  <si>
    <t>PLANILLA C</t>
  </si>
  <si>
    <t>STOCK DE DEUDA PÚBLICA Y PERFIL DE VENCIMIENTOS - DEUDA CONTINGENTE - DEUDA FLOTANTE - COMPRA A PLAZO Y LEASING</t>
  </si>
  <si>
    <t>(En pesos)</t>
  </si>
  <si>
    <t>SALDO AL</t>
  </si>
  <si>
    <t>ORGANISMO ACREEDOR</t>
  </si>
  <si>
    <t>AMORTIZ.</t>
  </si>
  <si>
    <t>INTERESES</t>
  </si>
  <si>
    <t>COMISIÓN</t>
  </si>
  <si>
    <t>GASTOS</t>
  </si>
  <si>
    <t>1.  DEUDA PÚBLICA</t>
  </si>
  <si>
    <t>1.1.  DEUDA PÚBLICA CONSOLIDADA</t>
  </si>
  <si>
    <t>ORGANISMOS PUBLICOS PROVINCIALES</t>
  </si>
  <si>
    <t>I.P.S.</t>
  </si>
  <si>
    <t>I.O.M.A.</t>
  </si>
  <si>
    <t>UCO - PFM - PPD</t>
  </si>
  <si>
    <t>MINISTERIO DE INFRAESTRUCTURA</t>
  </si>
  <si>
    <t>FONDO FIDUCIARIO PROVINCIAL - PROFIDE</t>
  </si>
  <si>
    <t>S.P.A.R.</t>
  </si>
  <si>
    <r>
      <t xml:space="preserve">OTROS DE ORIGEN PROVINCIAL </t>
    </r>
    <r>
      <rPr>
        <b/>
        <sz val="11"/>
        <rFont val="Calibri"/>
        <family val="2"/>
      </rPr>
      <t>(DETALLAR)</t>
    </r>
  </si>
  <si>
    <t>ORGANISMOS PUBLICOS NACIONALES</t>
  </si>
  <si>
    <t>MINISTERIOS</t>
  </si>
  <si>
    <t>ORGANISMOS DE SEGURIDAD SOCIAL</t>
  </si>
  <si>
    <t>ENOHSA</t>
  </si>
  <si>
    <t>OTROS DE ORIGEN NACIONAL</t>
  </si>
  <si>
    <t>PRESTAMOS DIRECTOS ORG. INTERNACIONALES</t>
  </si>
  <si>
    <t>BIRF</t>
  </si>
  <si>
    <t>BID</t>
  </si>
  <si>
    <t>OTROS DE ORIGEN INTERNACIONAL</t>
  </si>
  <si>
    <t>ENTIDADES BANCARIAS Y FINANCIERAS</t>
  </si>
  <si>
    <t>BANCO NACIÓN</t>
  </si>
  <si>
    <t>BANCO CIUDAD</t>
  </si>
  <si>
    <r>
      <t xml:space="preserve">OTROS BANCOS </t>
    </r>
    <r>
      <rPr>
        <b/>
        <sz val="11"/>
        <rFont val="Calibri"/>
        <family val="2"/>
      </rPr>
      <t>(DETALLAR)</t>
    </r>
  </si>
  <si>
    <t>TITULOS Y BONOS</t>
  </si>
  <si>
    <r>
      <t xml:space="preserve">LEYES DE CONSOLIDACIÓN </t>
    </r>
    <r>
      <rPr>
        <b/>
        <sz val="11"/>
        <rFont val="Calibri"/>
        <family val="2"/>
      </rPr>
      <t>(DETALLAR)</t>
    </r>
  </si>
  <si>
    <t xml:space="preserve">TITULOS MUNICIPALES </t>
  </si>
  <si>
    <r>
      <t xml:space="preserve">OTROS TITULOS Y BONOS </t>
    </r>
    <r>
      <rPr>
        <b/>
        <sz val="11"/>
        <rFont val="Calibri"/>
        <family val="2"/>
      </rPr>
      <t>(DETALLAR)</t>
    </r>
  </si>
  <si>
    <r>
      <t xml:space="preserve">FIDEICOMISOS </t>
    </r>
    <r>
      <rPr>
        <sz val="11"/>
        <rFont val="Calibri"/>
        <family val="2"/>
      </rPr>
      <t>(detallar)</t>
    </r>
  </si>
  <si>
    <t>EMPRESAS</t>
  </si>
  <si>
    <t>EMPRESAS (PROVEEDORES - CONCESIONES)</t>
  </si>
  <si>
    <r>
      <t xml:space="preserve">OTRAS DEUDAS </t>
    </r>
    <r>
      <rPr>
        <sz val="11"/>
        <rFont val="Calibri"/>
        <family val="2"/>
      </rPr>
      <t>(detallar)</t>
    </r>
  </si>
  <si>
    <t>1.2. DEUDA CONTINGENTE</t>
  </si>
  <si>
    <t>GARANTÍAS, FIANZAS Y AVALES (detallar)</t>
  </si>
  <si>
    <t>(*) Servicios anuales</t>
  </si>
  <si>
    <t>Declaramos que los datos consignados son correctos y completos y se han confeccionado sin falsear ni omitir dato alguno que deba contener.</t>
  </si>
  <si>
    <t>………………………</t>
  </si>
  <si>
    <t>firma y sello 
Contador Municipal</t>
  </si>
  <si>
    <t>1.3. DEUDA FLOTANTE</t>
  </si>
  <si>
    <t>PERSONAL</t>
  </si>
  <si>
    <t>PROVEEDORES</t>
  </si>
  <si>
    <t>CONTRATISTAS</t>
  </si>
  <si>
    <t>TRANSFERENCIAS</t>
  </si>
  <si>
    <t>AMORTIZACIONES</t>
  </si>
  <si>
    <t>OTROS</t>
  </si>
  <si>
    <t>LEYES Nº 12462 - Nº13295 y modificatorias</t>
  </si>
  <si>
    <r>
      <t>TESORO PROVINCIAL (</t>
    </r>
    <r>
      <rPr>
        <sz val="10"/>
        <rFont val="Calibri"/>
        <family val="2"/>
      </rPr>
      <t>Detallar: Desendeudamiento, Fondo Esp.de Emerg. Sanit. para la Contenc. Fiscal Municipal etc.</t>
    </r>
    <r>
      <rPr>
        <sz val="11"/>
        <rFont val="Calibri"/>
        <family val="2"/>
      </rPr>
      <t>)</t>
    </r>
  </si>
  <si>
    <t>Municipalidad de Rauch</t>
  </si>
  <si>
    <t>RESTO</t>
  </si>
  <si>
    <t xml:space="preserve">          Contrato Nº 11479</t>
  </si>
  <si>
    <t>INSTITUTO DE LA VIVIENDA (90093100/500/501/502/503/504/505)</t>
  </si>
  <si>
    <t>INSTITUTO DE LA VIVIENDA (17093511/512/513)</t>
  </si>
  <si>
    <t>3. LEASING (detallar)</t>
  </si>
  <si>
    <t xml:space="preserve">          Contrato Nº 11845</t>
  </si>
  <si>
    <r>
      <t xml:space="preserve">2. COMPRA A PLAZO </t>
    </r>
    <r>
      <rPr>
        <sz val="11"/>
        <rFont val="Calibri"/>
        <family val="2"/>
      </rPr>
      <t>(detallar)</t>
    </r>
  </si>
  <si>
    <t>BANCO PROVINCIA - PLANTA DE OXIGENO</t>
  </si>
  <si>
    <t>BANCO PROVINCIA  - 2021/2022</t>
  </si>
  <si>
    <t>Lugar y fecha: Rauch, 1 de Julio de 2022.-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</si>
</sst>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-&quot;$&quot;* #,##0.00_-;\-&quot;$&quot;* #,##0.00_-;_-&quot;$&quot;* &quot;-&quot;??_-;_-@_-"/>
    <numFmt numFmtId="165" formatCode="#,##0\ "/>
    <numFmt numFmtId="166" formatCode="&quot;$&quot;\ #,##0.0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0"/>
      <name val="Times New Roman"/>
      <family val="1"/>
    </font>
    <font>
      <sz val="10"/>
      <name val="Calibri"/>
      <family val="2"/>
    </font>
    <font>
      <b/>
      <sz val="10"/>
      <color indexed="8"/>
      <name val="Calibri"/>
      <family val="2"/>
    </font>
    <font>
      <b/>
      <i/>
      <sz val="12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b/>
      <i/>
      <sz val="8"/>
      <name val="Arial"/>
      <family val="2"/>
    </font>
    <font>
      <b/>
      <sz val="10"/>
      <color theme="0"/>
      <name val="Calibri"/>
      <family val="2"/>
    </font>
    <font>
      <b/>
      <sz val="10"/>
      <name val="Arial"/>
      <family val="2"/>
    </font>
    <font>
      <b/>
      <sz val="11"/>
      <color theme="0"/>
      <name val="Calibri"/>
      <family val="2"/>
    </font>
    <font>
      <b/>
      <sz val="9"/>
      <color theme="0"/>
      <name val="Calibri"/>
      <family val="2"/>
    </font>
    <font>
      <b/>
      <sz val="11"/>
      <color rgb="FF002060"/>
      <name val="Calibri"/>
      <family val="2"/>
    </font>
    <font>
      <sz val="11"/>
      <color rgb="FF002060"/>
      <name val="Calibri"/>
      <family val="2"/>
    </font>
    <font>
      <sz val="11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002060"/>
      <name val="Arial"/>
      <family val="2"/>
    </font>
    <font>
      <i/>
      <sz val="11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2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Fill="1" applyBorder="1" applyAlignment="1" applyProtection="1">
      <alignment horizontal="center" vertical="center"/>
    </xf>
    <xf numFmtId="0" fontId="5" fillId="0" borderId="0" xfId="2" applyFont="1" applyFill="1" applyAlignment="1" applyProtection="1">
      <alignment horizontal="right" vertical="center"/>
    </xf>
    <xf numFmtId="0" fontId="6" fillId="0" borderId="0" xfId="2" applyFont="1" applyFill="1"/>
    <xf numFmtId="0" fontId="4" fillId="0" borderId="0" xfId="2" applyFont="1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0" fontId="4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5" fillId="0" borderId="0" xfId="2" applyFont="1" applyFill="1" applyAlignment="1" applyProtection="1">
      <alignment vertical="center"/>
    </xf>
    <xf numFmtId="0" fontId="5" fillId="0" borderId="0" xfId="2" applyFont="1" applyFill="1" applyAlignment="1" applyProtection="1">
      <alignment horizontal="center" vertical="center"/>
    </xf>
    <xf numFmtId="165" fontId="9" fillId="0" borderId="0" xfId="3" applyNumberFormat="1" applyFont="1" applyAlignment="1">
      <alignment horizontal="right"/>
    </xf>
    <xf numFmtId="0" fontId="10" fillId="3" borderId="4" xfId="2" applyFont="1" applyFill="1" applyBorder="1" applyAlignment="1">
      <alignment vertical="center"/>
    </xf>
    <xf numFmtId="0" fontId="10" fillId="3" borderId="4" xfId="2" applyFont="1" applyFill="1" applyBorder="1" applyAlignment="1" applyProtection="1">
      <alignment horizontal="center" vertical="center"/>
    </xf>
    <xf numFmtId="0" fontId="11" fillId="0" borderId="0" xfId="2" applyFont="1" applyAlignment="1">
      <alignment vertical="center"/>
    </xf>
    <xf numFmtId="0" fontId="12" fillId="3" borderId="5" xfId="2" applyFont="1" applyFill="1" applyBorder="1" applyAlignment="1">
      <alignment horizontal="center" vertical="center"/>
    </xf>
    <xf numFmtId="14" fontId="10" fillId="3" borderId="5" xfId="4" applyNumberFormat="1" applyFont="1" applyFill="1" applyBorder="1" applyAlignment="1" applyProtection="1">
      <alignment horizontal="center" vertical="center" wrapText="1"/>
    </xf>
    <xf numFmtId="0" fontId="13" fillId="4" borderId="5" xfId="2" applyFont="1" applyFill="1" applyBorder="1" applyAlignment="1" applyProtection="1">
      <alignment horizontal="center" vertical="center"/>
    </xf>
    <xf numFmtId="0" fontId="10" fillId="3" borderId="5" xfId="2" applyFont="1" applyFill="1" applyBorder="1" applyAlignment="1">
      <alignment horizontal="center" vertical="center"/>
    </xf>
    <xf numFmtId="0" fontId="10" fillId="3" borderId="5" xfId="2" applyFont="1" applyFill="1" applyBorder="1" applyAlignment="1" applyProtection="1">
      <alignment horizontal="center" vertical="center"/>
    </xf>
    <xf numFmtId="0" fontId="16" fillId="5" borderId="0" xfId="2" applyFont="1" applyFill="1" applyBorder="1" applyAlignment="1">
      <alignment vertical="center"/>
    </xf>
    <xf numFmtId="0" fontId="16" fillId="0" borderId="0" xfId="2" applyFont="1" applyAlignment="1">
      <alignment vertical="center"/>
    </xf>
    <xf numFmtId="0" fontId="19" fillId="0" borderId="0" xfId="2" applyFont="1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 applyFill="1" applyAlignment="1" applyProtection="1">
      <alignment vertical="center"/>
    </xf>
    <xf numFmtId="0" fontId="15" fillId="5" borderId="0" xfId="2" applyFont="1" applyFill="1" applyAlignment="1" applyProtection="1">
      <alignment vertical="center"/>
    </xf>
    <xf numFmtId="0" fontId="19" fillId="0" borderId="0" xfId="2" applyFont="1" applyAlignment="1">
      <alignment vertical="center"/>
    </xf>
    <xf numFmtId="0" fontId="20" fillId="0" borderId="0" xfId="2" applyFont="1" applyFill="1" applyAlignment="1" applyProtection="1">
      <alignment horizontal="center" vertical="center"/>
    </xf>
    <xf numFmtId="0" fontId="21" fillId="0" borderId="0" xfId="2" applyFont="1" applyAlignment="1">
      <alignment horizontal="right" vertical="center"/>
    </xf>
    <xf numFmtId="0" fontId="22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0" fontId="23" fillId="0" borderId="0" xfId="2" applyFont="1" applyAlignment="1">
      <alignment vertical="center"/>
    </xf>
    <xf numFmtId="0" fontId="24" fillId="0" borderId="0" xfId="2" applyFont="1" applyAlignment="1">
      <alignment vertical="center"/>
    </xf>
    <xf numFmtId="0" fontId="21" fillId="0" borderId="0" xfId="2" applyFont="1" applyAlignment="1">
      <alignment horizontal="left" vertical="center"/>
    </xf>
    <xf numFmtId="0" fontId="26" fillId="0" borderId="0" xfId="2" applyFont="1" applyFill="1" applyAlignment="1" applyProtection="1">
      <alignment horizontal="right" vertical="center"/>
    </xf>
    <xf numFmtId="164" fontId="27" fillId="5" borderId="5" xfId="2" applyNumberFormat="1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vertical="center"/>
    </xf>
    <xf numFmtId="0" fontId="15" fillId="0" borderId="0" xfId="2" applyFont="1" applyFill="1" applyBorder="1" applyAlignment="1" applyProtection="1">
      <alignment vertical="center"/>
    </xf>
    <xf numFmtId="164" fontId="27" fillId="5" borderId="0" xfId="2" applyNumberFormat="1" applyFont="1" applyFill="1" applyBorder="1" applyAlignment="1" applyProtection="1">
      <alignment horizontal="center" vertical="center"/>
    </xf>
    <xf numFmtId="0" fontId="14" fillId="0" borderId="9" xfId="2" applyFont="1" applyFill="1" applyBorder="1" applyAlignment="1" applyProtection="1">
      <alignment vertical="center"/>
    </xf>
    <xf numFmtId="0" fontId="18" fillId="0" borderId="9" xfId="2" applyFont="1" applyFill="1" applyBorder="1" applyAlignment="1" applyProtection="1">
      <alignment horizontal="left" vertical="center" indent="3"/>
    </xf>
    <xf numFmtId="164" fontId="27" fillId="5" borderId="8" xfId="2" applyNumberFormat="1" applyFont="1" applyFill="1" applyBorder="1" applyAlignment="1" applyProtection="1">
      <alignment horizontal="center" vertical="center"/>
    </xf>
    <xf numFmtId="0" fontId="10" fillId="3" borderId="5" xfId="2" applyFont="1" applyFill="1" applyBorder="1" applyAlignment="1">
      <alignment vertical="center"/>
    </xf>
    <xf numFmtId="0" fontId="13" fillId="3" borderId="5" xfId="2" quotePrefix="1" applyNumberFormat="1" applyFont="1" applyFill="1" applyBorder="1" applyAlignment="1" applyProtection="1">
      <alignment horizontal="center" vertical="center"/>
    </xf>
    <xf numFmtId="0" fontId="13" fillId="4" borderId="5" xfId="2" quotePrefix="1" applyFont="1" applyFill="1" applyBorder="1" applyAlignment="1" applyProtection="1">
      <alignment horizontal="center" vertical="center"/>
    </xf>
    <xf numFmtId="0" fontId="14" fillId="5" borderId="9" xfId="2" applyFont="1" applyFill="1" applyBorder="1" applyAlignment="1" applyProtection="1">
      <alignment vertical="center"/>
    </xf>
    <xf numFmtId="0" fontId="15" fillId="5" borderId="9" xfId="2" applyFont="1" applyFill="1" applyBorder="1" applyAlignment="1" applyProtection="1">
      <alignment vertical="center"/>
    </xf>
    <xf numFmtId="0" fontId="17" fillId="0" borderId="9" xfId="2" applyFont="1" applyFill="1" applyBorder="1" applyAlignment="1" applyProtection="1">
      <alignment vertical="center"/>
    </xf>
    <xf numFmtId="0" fontId="18" fillId="0" borderId="9" xfId="2" applyFont="1" applyFill="1" applyBorder="1" applyAlignment="1" applyProtection="1">
      <alignment vertical="center"/>
    </xf>
    <xf numFmtId="0" fontId="18" fillId="0" borderId="9" xfId="2" applyFont="1" applyFill="1" applyBorder="1" applyAlignment="1" applyProtection="1">
      <alignment horizontal="left" vertical="center" wrapText="1" indent="3"/>
    </xf>
    <xf numFmtId="0" fontId="20" fillId="0" borderId="0" xfId="2" applyFont="1" applyFill="1" applyAlignment="1" applyProtection="1">
      <alignment horizontal="center" vertical="center"/>
    </xf>
    <xf numFmtId="0" fontId="18" fillId="0" borderId="0" xfId="2" applyFont="1" applyAlignment="1">
      <alignment vertical="center"/>
    </xf>
    <xf numFmtId="0" fontId="18" fillId="5" borderId="9" xfId="2" applyFont="1" applyFill="1" applyBorder="1" applyAlignment="1" applyProtection="1">
      <alignment vertical="center"/>
    </xf>
    <xf numFmtId="0" fontId="18" fillId="5" borderId="0" xfId="2" applyFont="1" applyFill="1" applyAlignment="1" applyProtection="1">
      <alignment vertical="center"/>
    </xf>
    <xf numFmtId="164" fontId="27" fillId="5" borderId="9" xfId="2" applyNumberFormat="1" applyFont="1" applyFill="1" applyBorder="1" applyAlignment="1" applyProtection="1">
      <alignment horizontal="center" vertical="center"/>
    </xf>
    <xf numFmtId="164" fontId="18" fillId="5" borderId="9" xfId="2" applyNumberFormat="1" applyFont="1" applyFill="1" applyBorder="1" applyAlignment="1" applyProtection="1">
      <alignment horizontal="center" vertical="center"/>
    </xf>
    <xf numFmtId="166" fontId="18" fillId="5" borderId="9" xfId="2" applyNumberFormat="1" applyFont="1" applyFill="1" applyBorder="1" applyAlignment="1" applyProtection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10" fillId="3" borderId="6" xfId="2" applyFont="1" applyFill="1" applyBorder="1" applyAlignment="1" applyProtection="1">
      <alignment horizontal="center" vertical="center"/>
    </xf>
    <xf numFmtId="0" fontId="10" fillId="3" borderId="7" xfId="2" applyFont="1" applyFill="1" applyBorder="1" applyAlignment="1" applyProtection="1">
      <alignment horizontal="center" vertical="center"/>
    </xf>
    <xf numFmtId="0" fontId="25" fillId="0" borderId="0" xfId="2" applyFont="1" applyAlignment="1">
      <alignment horizontal="center" vertical="center" wrapText="1"/>
    </xf>
    <xf numFmtId="0" fontId="10" fillId="3" borderId="4" xfId="2" applyFont="1" applyFill="1" applyBorder="1" applyAlignment="1" applyProtection="1">
      <alignment horizontal="center" vertical="center" wrapText="1"/>
    </xf>
    <xf numFmtId="0" fontId="10" fillId="3" borderId="5" xfId="2" applyFont="1" applyFill="1" applyBorder="1" applyAlignment="1" applyProtection="1">
      <alignment horizontal="center" vertical="center" wrapText="1"/>
    </xf>
    <xf numFmtId="0" fontId="20" fillId="0" borderId="0" xfId="2" applyFont="1" applyFill="1" applyAlignment="1" applyProtection="1">
      <alignment horizontal="center" vertical="center"/>
    </xf>
    <xf numFmtId="0" fontId="20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/>
    </xf>
  </cellXfs>
  <cellStyles count="5">
    <cellStyle name="Millares 103 3" xfId="4"/>
    <cellStyle name="Normal" xfId="0" builtinId="0"/>
    <cellStyle name="Normal 11" xfId="3"/>
    <cellStyle name="Normal 2" xfId="1"/>
    <cellStyle name="Normal_Marco Macrofiscal-cuadros y grafico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_dprfm\tareas\mule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randa\mis%20document\Mis%20documentos\SMIRANDA\DESCENTRALIZACION%20LEY%2013010\IMPUESTO%20INMOBILIARIO%20RURAL\Cierres%202004\CUOTA%20CORRIENTE\CUOTA%201-04\Febrero%2004\DISTRIBUIDO%20FEBRERO%20CUOTA%20CTE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IC."/>
      <sheetName val="Hoja1"/>
      <sheetName val="Hoja2"/>
      <sheetName val="Hoja3"/>
      <sheetName val="muleto"/>
      <sheetName val="#¡REF"/>
      <sheetName val="Ene+229"/>
      <sheetName val="Feb"/>
      <sheetName val="Mar"/>
      <sheetName val="Abr"/>
      <sheetName val="May"/>
      <sheetName val="Jun"/>
      <sheetName val="Jul"/>
      <sheetName val="e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IDO IIR CC FEBRERO"/>
      <sheetName val="0302"/>
      <sheetName val="0402"/>
      <sheetName val="0502"/>
      <sheetName val="0602"/>
      <sheetName val="0902"/>
      <sheetName val="1002"/>
      <sheetName val="1102"/>
      <sheetName val="1202"/>
      <sheetName val="1302"/>
      <sheetName val="1602"/>
      <sheetName val="1702"/>
      <sheetName val="1802"/>
      <sheetName val="1902"/>
      <sheetName val="2002"/>
      <sheetName val="2302"/>
      <sheetName val="2402"/>
      <sheetName val="2502"/>
      <sheetName val="2602"/>
      <sheetName val="2702"/>
      <sheetName val="0103"/>
      <sheetName val="0202"/>
      <sheetName val="Rec. y Transf.ENERO-04"/>
      <sheetName val="Rec_ y Transf_ENERO_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1"/>
  <sheetViews>
    <sheetView showGridLines="0" tabSelected="1" zoomScaleNormal="100" workbookViewId="0">
      <selection activeCell="C57" sqref="C57"/>
    </sheetView>
  </sheetViews>
  <sheetFormatPr baseColWidth="10" defaultColWidth="10.28515625" defaultRowHeight="12.75" x14ac:dyDescent="0.25"/>
  <cols>
    <col min="1" max="1" width="2.28515625" style="1" customWidth="1"/>
    <col min="2" max="2" width="67.85546875" style="1" customWidth="1"/>
    <col min="3" max="3" width="15.140625" style="1" bestFit="1" customWidth="1"/>
    <col min="4" max="12" width="14.140625" style="1" bestFit="1" customWidth="1"/>
    <col min="13" max="13" width="12.5703125" style="1" bestFit="1" customWidth="1"/>
    <col min="14" max="14" width="14.140625" style="1" bestFit="1" customWidth="1"/>
    <col min="15" max="15" width="12.5703125" style="1" bestFit="1" customWidth="1"/>
    <col min="16" max="16" width="14.140625" style="1" bestFit="1" customWidth="1"/>
    <col min="17" max="17" width="12.5703125" style="1" bestFit="1" customWidth="1"/>
    <col min="18" max="18" width="15.140625" style="1" bestFit="1" customWidth="1"/>
    <col min="19" max="19" width="14.140625" style="1" bestFit="1" customWidth="1"/>
    <col min="20" max="259" width="10.28515625" style="1"/>
    <col min="260" max="260" width="2.28515625" style="1" customWidth="1"/>
    <col min="261" max="261" width="55.85546875" style="1" customWidth="1"/>
    <col min="262" max="274" width="13" style="1" customWidth="1"/>
    <col min="275" max="515" width="10.28515625" style="1"/>
    <col min="516" max="516" width="2.28515625" style="1" customWidth="1"/>
    <col min="517" max="517" width="55.85546875" style="1" customWidth="1"/>
    <col min="518" max="530" width="13" style="1" customWidth="1"/>
    <col min="531" max="771" width="10.28515625" style="1"/>
    <col min="772" max="772" width="2.28515625" style="1" customWidth="1"/>
    <col min="773" max="773" width="55.85546875" style="1" customWidth="1"/>
    <col min="774" max="786" width="13" style="1" customWidth="1"/>
    <col min="787" max="1027" width="10.28515625" style="1"/>
    <col min="1028" max="1028" width="2.28515625" style="1" customWidth="1"/>
    <col min="1029" max="1029" width="55.85546875" style="1" customWidth="1"/>
    <col min="1030" max="1042" width="13" style="1" customWidth="1"/>
    <col min="1043" max="1283" width="10.28515625" style="1"/>
    <col min="1284" max="1284" width="2.28515625" style="1" customWidth="1"/>
    <col min="1285" max="1285" width="55.85546875" style="1" customWidth="1"/>
    <col min="1286" max="1298" width="13" style="1" customWidth="1"/>
    <col min="1299" max="1539" width="10.28515625" style="1"/>
    <col min="1540" max="1540" width="2.28515625" style="1" customWidth="1"/>
    <col min="1541" max="1541" width="55.85546875" style="1" customWidth="1"/>
    <col min="1542" max="1554" width="13" style="1" customWidth="1"/>
    <col min="1555" max="1795" width="10.28515625" style="1"/>
    <col min="1796" max="1796" width="2.28515625" style="1" customWidth="1"/>
    <col min="1797" max="1797" width="55.85546875" style="1" customWidth="1"/>
    <col min="1798" max="1810" width="13" style="1" customWidth="1"/>
    <col min="1811" max="2051" width="10.28515625" style="1"/>
    <col min="2052" max="2052" width="2.28515625" style="1" customWidth="1"/>
    <col min="2053" max="2053" width="55.85546875" style="1" customWidth="1"/>
    <col min="2054" max="2066" width="13" style="1" customWidth="1"/>
    <col min="2067" max="2307" width="10.28515625" style="1"/>
    <col min="2308" max="2308" width="2.28515625" style="1" customWidth="1"/>
    <col min="2309" max="2309" width="55.85546875" style="1" customWidth="1"/>
    <col min="2310" max="2322" width="13" style="1" customWidth="1"/>
    <col min="2323" max="2563" width="10.28515625" style="1"/>
    <col min="2564" max="2564" width="2.28515625" style="1" customWidth="1"/>
    <col min="2565" max="2565" width="55.85546875" style="1" customWidth="1"/>
    <col min="2566" max="2578" width="13" style="1" customWidth="1"/>
    <col min="2579" max="2819" width="10.28515625" style="1"/>
    <col min="2820" max="2820" width="2.28515625" style="1" customWidth="1"/>
    <col min="2821" max="2821" width="55.85546875" style="1" customWidth="1"/>
    <col min="2822" max="2834" width="13" style="1" customWidth="1"/>
    <col min="2835" max="3075" width="10.28515625" style="1"/>
    <col min="3076" max="3076" width="2.28515625" style="1" customWidth="1"/>
    <col min="3077" max="3077" width="55.85546875" style="1" customWidth="1"/>
    <col min="3078" max="3090" width="13" style="1" customWidth="1"/>
    <col min="3091" max="3331" width="10.28515625" style="1"/>
    <col min="3332" max="3332" width="2.28515625" style="1" customWidth="1"/>
    <col min="3333" max="3333" width="55.85546875" style="1" customWidth="1"/>
    <col min="3334" max="3346" width="13" style="1" customWidth="1"/>
    <col min="3347" max="3587" width="10.28515625" style="1"/>
    <col min="3588" max="3588" width="2.28515625" style="1" customWidth="1"/>
    <col min="3589" max="3589" width="55.85546875" style="1" customWidth="1"/>
    <col min="3590" max="3602" width="13" style="1" customWidth="1"/>
    <col min="3603" max="3843" width="10.28515625" style="1"/>
    <col min="3844" max="3844" width="2.28515625" style="1" customWidth="1"/>
    <col min="3845" max="3845" width="55.85546875" style="1" customWidth="1"/>
    <col min="3846" max="3858" width="13" style="1" customWidth="1"/>
    <col min="3859" max="4099" width="10.28515625" style="1"/>
    <col min="4100" max="4100" width="2.28515625" style="1" customWidth="1"/>
    <col min="4101" max="4101" width="55.85546875" style="1" customWidth="1"/>
    <col min="4102" max="4114" width="13" style="1" customWidth="1"/>
    <col min="4115" max="4355" width="10.28515625" style="1"/>
    <col min="4356" max="4356" width="2.28515625" style="1" customWidth="1"/>
    <col min="4357" max="4357" width="55.85546875" style="1" customWidth="1"/>
    <col min="4358" max="4370" width="13" style="1" customWidth="1"/>
    <col min="4371" max="4611" width="10.28515625" style="1"/>
    <col min="4612" max="4612" width="2.28515625" style="1" customWidth="1"/>
    <col min="4613" max="4613" width="55.85546875" style="1" customWidth="1"/>
    <col min="4614" max="4626" width="13" style="1" customWidth="1"/>
    <col min="4627" max="4867" width="10.28515625" style="1"/>
    <col min="4868" max="4868" width="2.28515625" style="1" customWidth="1"/>
    <col min="4869" max="4869" width="55.85546875" style="1" customWidth="1"/>
    <col min="4870" max="4882" width="13" style="1" customWidth="1"/>
    <col min="4883" max="5123" width="10.28515625" style="1"/>
    <col min="5124" max="5124" width="2.28515625" style="1" customWidth="1"/>
    <col min="5125" max="5125" width="55.85546875" style="1" customWidth="1"/>
    <col min="5126" max="5138" width="13" style="1" customWidth="1"/>
    <col min="5139" max="5379" width="10.28515625" style="1"/>
    <col min="5380" max="5380" width="2.28515625" style="1" customWidth="1"/>
    <col min="5381" max="5381" width="55.85546875" style="1" customWidth="1"/>
    <col min="5382" max="5394" width="13" style="1" customWidth="1"/>
    <col min="5395" max="5635" width="10.28515625" style="1"/>
    <col min="5636" max="5636" width="2.28515625" style="1" customWidth="1"/>
    <col min="5637" max="5637" width="55.85546875" style="1" customWidth="1"/>
    <col min="5638" max="5650" width="13" style="1" customWidth="1"/>
    <col min="5651" max="5891" width="10.28515625" style="1"/>
    <col min="5892" max="5892" width="2.28515625" style="1" customWidth="1"/>
    <col min="5893" max="5893" width="55.85546875" style="1" customWidth="1"/>
    <col min="5894" max="5906" width="13" style="1" customWidth="1"/>
    <col min="5907" max="6147" width="10.28515625" style="1"/>
    <col min="6148" max="6148" width="2.28515625" style="1" customWidth="1"/>
    <col min="6149" max="6149" width="55.85546875" style="1" customWidth="1"/>
    <col min="6150" max="6162" width="13" style="1" customWidth="1"/>
    <col min="6163" max="6403" width="10.28515625" style="1"/>
    <col min="6404" max="6404" width="2.28515625" style="1" customWidth="1"/>
    <col min="6405" max="6405" width="55.85546875" style="1" customWidth="1"/>
    <col min="6406" max="6418" width="13" style="1" customWidth="1"/>
    <col min="6419" max="6659" width="10.28515625" style="1"/>
    <col min="6660" max="6660" width="2.28515625" style="1" customWidth="1"/>
    <col min="6661" max="6661" width="55.85546875" style="1" customWidth="1"/>
    <col min="6662" max="6674" width="13" style="1" customWidth="1"/>
    <col min="6675" max="6915" width="10.28515625" style="1"/>
    <col min="6916" max="6916" width="2.28515625" style="1" customWidth="1"/>
    <col min="6917" max="6917" width="55.85546875" style="1" customWidth="1"/>
    <col min="6918" max="6930" width="13" style="1" customWidth="1"/>
    <col min="6931" max="7171" width="10.28515625" style="1"/>
    <col min="7172" max="7172" width="2.28515625" style="1" customWidth="1"/>
    <col min="7173" max="7173" width="55.85546875" style="1" customWidth="1"/>
    <col min="7174" max="7186" width="13" style="1" customWidth="1"/>
    <col min="7187" max="7427" width="10.28515625" style="1"/>
    <col min="7428" max="7428" width="2.28515625" style="1" customWidth="1"/>
    <col min="7429" max="7429" width="55.85546875" style="1" customWidth="1"/>
    <col min="7430" max="7442" width="13" style="1" customWidth="1"/>
    <col min="7443" max="7683" width="10.28515625" style="1"/>
    <col min="7684" max="7684" width="2.28515625" style="1" customWidth="1"/>
    <col min="7685" max="7685" width="55.85546875" style="1" customWidth="1"/>
    <col min="7686" max="7698" width="13" style="1" customWidth="1"/>
    <col min="7699" max="7939" width="10.28515625" style="1"/>
    <col min="7940" max="7940" width="2.28515625" style="1" customWidth="1"/>
    <col min="7941" max="7941" width="55.85546875" style="1" customWidth="1"/>
    <col min="7942" max="7954" width="13" style="1" customWidth="1"/>
    <col min="7955" max="8195" width="10.28515625" style="1"/>
    <col min="8196" max="8196" width="2.28515625" style="1" customWidth="1"/>
    <col min="8197" max="8197" width="55.85546875" style="1" customWidth="1"/>
    <col min="8198" max="8210" width="13" style="1" customWidth="1"/>
    <col min="8211" max="8451" width="10.28515625" style="1"/>
    <col min="8452" max="8452" width="2.28515625" style="1" customWidth="1"/>
    <col min="8453" max="8453" width="55.85546875" style="1" customWidth="1"/>
    <col min="8454" max="8466" width="13" style="1" customWidth="1"/>
    <col min="8467" max="8707" width="10.28515625" style="1"/>
    <col min="8708" max="8708" width="2.28515625" style="1" customWidth="1"/>
    <col min="8709" max="8709" width="55.85546875" style="1" customWidth="1"/>
    <col min="8710" max="8722" width="13" style="1" customWidth="1"/>
    <col min="8723" max="8963" width="10.28515625" style="1"/>
    <col min="8964" max="8964" width="2.28515625" style="1" customWidth="1"/>
    <col min="8965" max="8965" width="55.85546875" style="1" customWidth="1"/>
    <col min="8966" max="8978" width="13" style="1" customWidth="1"/>
    <col min="8979" max="9219" width="10.28515625" style="1"/>
    <col min="9220" max="9220" width="2.28515625" style="1" customWidth="1"/>
    <col min="9221" max="9221" width="55.85546875" style="1" customWidth="1"/>
    <col min="9222" max="9234" width="13" style="1" customWidth="1"/>
    <col min="9235" max="9475" width="10.28515625" style="1"/>
    <col min="9476" max="9476" width="2.28515625" style="1" customWidth="1"/>
    <col min="9477" max="9477" width="55.85546875" style="1" customWidth="1"/>
    <col min="9478" max="9490" width="13" style="1" customWidth="1"/>
    <col min="9491" max="9731" width="10.28515625" style="1"/>
    <col min="9732" max="9732" width="2.28515625" style="1" customWidth="1"/>
    <col min="9733" max="9733" width="55.85546875" style="1" customWidth="1"/>
    <col min="9734" max="9746" width="13" style="1" customWidth="1"/>
    <col min="9747" max="9987" width="10.28515625" style="1"/>
    <col min="9988" max="9988" width="2.28515625" style="1" customWidth="1"/>
    <col min="9989" max="9989" width="55.85546875" style="1" customWidth="1"/>
    <col min="9990" max="10002" width="13" style="1" customWidth="1"/>
    <col min="10003" max="10243" width="10.28515625" style="1"/>
    <col min="10244" max="10244" width="2.28515625" style="1" customWidth="1"/>
    <col min="10245" max="10245" width="55.85546875" style="1" customWidth="1"/>
    <col min="10246" max="10258" width="13" style="1" customWidth="1"/>
    <col min="10259" max="10499" width="10.28515625" style="1"/>
    <col min="10500" max="10500" width="2.28515625" style="1" customWidth="1"/>
    <col min="10501" max="10501" width="55.85546875" style="1" customWidth="1"/>
    <col min="10502" max="10514" width="13" style="1" customWidth="1"/>
    <col min="10515" max="10755" width="10.28515625" style="1"/>
    <col min="10756" max="10756" width="2.28515625" style="1" customWidth="1"/>
    <col min="10757" max="10757" width="55.85546875" style="1" customWidth="1"/>
    <col min="10758" max="10770" width="13" style="1" customWidth="1"/>
    <col min="10771" max="11011" width="10.28515625" style="1"/>
    <col min="11012" max="11012" width="2.28515625" style="1" customWidth="1"/>
    <col min="11013" max="11013" width="55.85546875" style="1" customWidth="1"/>
    <col min="11014" max="11026" width="13" style="1" customWidth="1"/>
    <col min="11027" max="11267" width="10.28515625" style="1"/>
    <col min="11268" max="11268" width="2.28515625" style="1" customWidth="1"/>
    <col min="11269" max="11269" width="55.85546875" style="1" customWidth="1"/>
    <col min="11270" max="11282" width="13" style="1" customWidth="1"/>
    <col min="11283" max="11523" width="10.28515625" style="1"/>
    <col min="11524" max="11524" width="2.28515625" style="1" customWidth="1"/>
    <col min="11525" max="11525" width="55.85546875" style="1" customWidth="1"/>
    <col min="11526" max="11538" width="13" style="1" customWidth="1"/>
    <col min="11539" max="11779" width="10.28515625" style="1"/>
    <col min="11780" max="11780" width="2.28515625" style="1" customWidth="1"/>
    <col min="11781" max="11781" width="55.85546875" style="1" customWidth="1"/>
    <col min="11782" max="11794" width="13" style="1" customWidth="1"/>
    <col min="11795" max="12035" width="10.28515625" style="1"/>
    <col min="12036" max="12036" width="2.28515625" style="1" customWidth="1"/>
    <col min="12037" max="12037" width="55.85546875" style="1" customWidth="1"/>
    <col min="12038" max="12050" width="13" style="1" customWidth="1"/>
    <col min="12051" max="12291" width="10.28515625" style="1"/>
    <col min="12292" max="12292" width="2.28515625" style="1" customWidth="1"/>
    <col min="12293" max="12293" width="55.85546875" style="1" customWidth="1"/>
    <col min="12294" max="12306" width="13" style="1" customWidth="1"/>
    <col min="12307" max="12547" width="10.28515625" style="1"/>
    <col min="12548" max="12548" width="2.28515625" style="1" customWidth="1"/>
    <col min="12549" max="12549" width="55.85546875" style="1" customWidth="1"/>
    <col min="12550" max="12562" width="13" style="1" customWidth="1"/>
    <col min="12563" max="12803" width="10.28515625" style="1"/>
    <col min="12804" max="12804" width="2.28515625" style="1" customWidth="1"/>
    <col min="12805" max="12805" width="55.85546875" style="1" customWidth="1"/>
    <col min="12806" max="12818" width="13" style="1" customWidth="1"/>
    <col min="12819" max="13059" width="10.28515625" style="1"/>
    <col min="13060" max="13060" width="2.28515625" style="1" customWidth="1"/>
    <col min="13061" max="13061" width="55.85546875" style="1" customWidth="1"/>
    <col min="13062" max="13074" width="13" style="1" customWidth="1"/>
    <col min="13075" max="13315" width="10.28515625" style="1"/>
    <col min="13316" max="13316" width="2.28515625" style="1" customWidth="1"/>
    <col min="13317" max="13317" width="55.85546875" style="1" customWidth="1"/>
    <col min="13318" max="13330" width="13" style="1" customWidth="1"/>
    <col min="13331" max="13571" width="10.28515625" style="1"/>
    <col min="13572" max="13572" width="2.28515625" style="1" customWidth="1"/>
    <col min="13573" max="13573" width="55.85546875" style="1" customWidth="1"/>
    <col min="13574" max="13586" width="13" style="1" customWidth="1"/>
    <col min="13587" max="13827" width="10.28515625" style="1"/>
    <col min="13828" max="13828" width="2.28515625" style="1" customWidth="1"/>
    <col min="13829" max="13829" width="55.85546875" style="1" customWidth="1"/>
    <col min="13830" max="13842" width="13" style="1" customWidth="1"/>
    <col min="13843" max="14083" width="10.28515625" style="1"/>
    <col min="14084" max="14084" width="2.28515625" style="1" customWidth="1"/>
    <col min="14085" max="14085" width="55.85546875" style="1" customWidth="1"/>
    <col min="14086" max="14098" width="13" style="1" customWidth="1"/>
    <col min="14099" max="14339" width="10.28515625" style="1"/>
    <col min="14340" max="14340" width="2.28515625" style="1" customWidth="1"/>
    <col min="14341" max="14341" width="55.85546875" style="1" customWidth="1"/>
    <col min="14342" max="14354" width="13" style="1" customWidth="1"/>
    <col min="14355" max="14595" width="10.28515625" style="1"/>
    <col min="14596" max="14596" width="2.28515625" style="1" customWidth="1"/>
    <col min="14597" max="14597" width="55.85546875" style="1" customWidth="1"/>
    <col min="14598" max="14610" width="13" style="1" customWidth="1"/>
    <col min="14611" max="14851" width="10.28515625" style="1"/>
    <col min="14852" max="14852" width="2.28515625" style="1" customWidth="1"/>
    <col min="14853" max="14853" width="55.85546875" style="1" customWidth="1"/>
    <col min="14854" max="14866" width="13" style="1" customWidth="1"/>
    <col min="14867" max="15107" width="10.28515625" style="1"/>
    <col min="15108" max="15108" width="2.28515625" style="1" customWidth="1"/>
    <col min="15109" max="15109" width="55.85546875" style="1" customWidth="1"/>
    <col min="15110" max="15122" width="13" style="1" customWidth="1"/>
    <col min="15123" max="15363" width="10.28515625" style="1"/>
    <col min="15364" max="15364" width="2.28515625" style="1" customWidth="1"/>
    <col min="15365" max="15365" width="55.85546875" style="1" customWidth="1"/>
    <col min="15366" max="15378" width="13" style="1" customWidth="1"/>
    <col min="15379" max="15619" width="10.28515625" style="1"/>
    <col min="15620" max="15620" width="2.28515625" style="1" customWidth="1"/>
    <col min="15621" max="15621" width="55.85546875" style="1" customWidth="1"/>
    <col min="15622" max="15634" width="13" style="1" customWidth="1"/>
    <col min="15635" max="15875" width="10.28515625" style="1"/>
    <col min="15876" max="15876" width="2.28515625" style="1" customWidth="1"/>
    <col min="15877" max="15877" width="55.85546875" style="1" customWidth="1"/>
    <col min="15878" max="15890" width="13" style="1" customWidth="1"/>
    <col min="15891" max="16131" width="10.28515625" style="1"/>
    <col min="16132" max="16132" width="2.28515625" style="1" customWidth="1"/>
    <col min="16133" max="16133" width="55.85546875" style="1" customWidth="1"/>
    <col min="16134" max="16146" width="13" style="1" customWidth="1"/>
    <col min="16147" max="16384" width="10.28515625" style="1"/>
  </cols>
  <sheetData>
    <row r="1" spans="2:18" ht="21" x14ac:dyDescent="0.25">
      <c r="B1" s="59" t="s">
        <v>53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1"/>
    </row>
    <row r="2" spans="2:18" ht="6.75" customHeight="1" x14ac:dyDescent="0.25">
      <c r="B2" s="2"/>
      <c r="C2" s="2"/>
      <c r="D2" s="3"/>
      <c r="E2" s="3"/>
      <c r="F2" s="4"/>
      <c r="G2" s="3"/>
      <c r="H2" s="3"/>
      <c r="I2" s="3"/>
      <c r="J2" s="2"/>
      <c r="K2" s="2"/>
      <c r="L2" s="3"/>
      <c r="M2" s="3"/>
      <c r="N2" s="4"/>
      <c r="O2" s="3"/>
      <c r="P2" s="3"/>
      <c r="Q2" s="3"/>
      <c r="R2" s="5"/>
    </row>
    <row r="3" spans="2:18" s="8" customFormat="1" ht="21" x14ac:dyDescent="0.25">
      <c r="B3" s="6" t="s">
        <v>55</v>
      </c>
      <c r="C3" s="2"/>
      <c r="D3" s="7"/>
      <c r="E3" s="7"/>
      <c r="F3" s="4"/>
      <c r="G3" s="7"/>
      <c r="H3" s="7"/>
      <c r="I3" s="7"/>
      <c r="J3" s="2"/>
      <c r="K3" s="2"/>
      <c r="L3" s="7"/>
      <c r="M3" s="7"/>
      <c r="N3" s="4"/>
      <c r="O3" s="7"/>
      <c r="P3" s="7"/>
      <c r="Q3" s="7"/>
      <c r="R3" s="36" t="s">
        <v>0</v>
      </c>
    </row>
    <row r="4" spans="2:18" ht="5.25" customHeight="1" x14ac:dyDescent="0.25">
      <c r="B4" s="9"/>
      <c r="C4" s="10"/>
      <c r="D4" s="3"/>
      <c r="E4" s="3"/>
      <c r="F4" s="4"/>
      <c r="G4" s="3"/>
      <c r="H4" s="3"/>
      <c r="I4" s="3"/>
      <c r="J4" s="3"/>
      <c r="K4" s="11"/>
      <c r="L4" s="3"/>
      <c r="M4" s="3"/>
      <c r="N4" s="4"/>
      <c r="O4" s="3"/>
      <c r="P4" s="3"/>
      <c r="Q4" s="3"/>
      <c r="R4" s="3"/>
    </row>
    <row r="5" spans="2:18" ht="18.75" x14ac:dyDescent="0.25">
      <c r="B5" s="62" t="s">
        <v>1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</row>
    <row r="6" spans="2:18" x14ac:dyDescent="0.15">
      <c r="B6" s="3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3" t="s">
        <v>2</v>
      </c>
    </row>
    <row r="7" spans="2:18" s="16" customFormat="1" ht="24" customHeight="1" x14ac:dyDescent="0.25">
      <c r="B7" s="14"/>
      <c r="C7" s="15" t="s">
        <v>3</v>
      </c>
      <c r="D7" s="63">
        <v>2022</v>
      </c>
      <c r="E7" s="64"/>
      <c r="F7" s="63">
        <v>2023</v>
      </c>
      <c r="G7" s="64"/>
      <c r="H7" s="63">
        <v>2024</v>
      </c>
      <c r="I7" s="64"/>
      <c r="J7" s="63">
        <v>2025</v>
      </c>
      <c r="K7" s="64"/>
      <c r="L7" s="63">
        <v>2026</v>
      </c>
      <c r="M7" s="64"/>
      <c r="N7" s="63">
        <v>2027</v>
      </c>
      <c r="O7" s="64"/>
      <c r="P7" s="63">
        <v>2028</v>
      </c>
      <c r="Q7" s="64"/>
      <c r="R7" s="66" t="s">
        <v>56</v>
      </c>
    </row>
    <row r="8" spans="2:18" s="16" customFormat="1" ht="15.75" customHeight="1" x14ac:dyDescent="0.25">
      <c r="B8" s="17" t="s">
        <v>4</v>
      </c>
      <c r="C8" s="18">
        <v>44742</v>
      </c>
      <c r="D8" s="19" t="s">
        <v>5</v>
      </c>
      <c r="E8" s="19" t="s">
        <v>6</v>
      </c>
      <c r="F8" s="19" t="s">
        <v>5</v>
      </c>
      <c r="G8" s="19" t="s">
        <v>6</v>
      </c>
      <c r="H8" s="19" t="s">
        <v>5</v>
      </c>
      <c r="I8" s="19" t="s">
        <v>6</v>
      </c>
      <c r="J8" s="19" t="s">
        <v>5</v>
      </c>
      <c r="K8" s="19" t="s">
        <v>6</v>
      </c>
      <c r="L8" s="19" t="s">
        <v>5</v>
      </c>
      <c r="M8" s="19" t="s">
        <v>6</v>
      </c>
      <c r="N8" s="19" t="s">
        <v>5</v>
      </c>
      <c r="O8" s="19" t="s">
        <v>6</v>
      </c>
      <c r="P8" s="19" t="s">
        <v>5</v>
      </c>
      <c r="Q8" s="19" t="s">
        <v>6</v>
      </c>
      <c r="R8" s="67"/>
    </row>
    <row r="9" spans="2:18" s="16" customFormat="1" ht="12.75" customHeight="1" x14ac:dyDescent="0.25">
      <c r="B9" s="20"/>
      <c r="C9" s="21"/>
      <c r="D9" s="19"/>
      <c r="E9" s="19" t="s">
        <v>7</v>
      </c>
      <c r="F9" s="19"/>
      <c r="G9" s="19" t="s">
        <v>7</v>
      </c>
      <c r="H9" s="19"/>
      <c r="I9" s="19" t="s">
        <v>7</v>
      </c>
      <c r="J9" s="19"/>
      <c r="K9" s="19" t="s">
        <v>7</v>
      </c>
      <c r="L9" s="19"/>
      <c r="M9" s="19" t="s">
        <v>7</v>
      </c>
      <c r="N9" s="19"/>
      <c r="O9" s="19" t="s">
        <v>7</v>
      </c>
      <c r="P9" s="19"/>
      <c r="Q9" s="19" t="s">
        <v>7</v>
      </c>
      <c r="R9" s="67"/>
    </row>
    <row r="10" spans="2:18" s="16" customFormat="1" x14ac:dyDescent="0.25">
      <c r="B10" s="44"/>
      <c r="C10" s="45"/>
      <c r="D10" s="46"/>
      <c r="E10" s="19" t="s">
        <v>8</v>
      </c>
      <c r="F10" s="46"/>
      <c r="G10" s="19" t="s">
        <v>8</v>
      </c>
      <c r="H10" s="46"/>
      <c r="I10" s="19" t="s">
        <v>8</v>
      </c>
      <c r="J10" s="46"/>
      <c r="K10" s="19" t="s">
        <v>8</v>
      </c>
      <c r="L10" s="46"/>
      <c r="M10" s="19" t="s">
        <v>8</v>
      </c>
      <c r="N10" s="46"/>
      <c r="O10" s="19" t="s">
        <v>8</v>
      </c>
      <c r="P10" s="46"/>
      <c r="Q10" s="19" t="s">
        <v>8</v>
      </c>
      <c r="R10" s="67"/>
    </row>
    <row r="11" spans="2:18" s="22" customFormat="1" ht="18" customHeight="1" x14ac:dyDescent="0.25">
      <c r="B11" s="47" t="s">
        <v>9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</row>
    <row r="12" spans="2:18" s="22" customFormat="1" ht="18" customHeight="1" x14ac:dyDescent="0.25">
      <c r="B12" s="47" t="s">
        <v>10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</row>
    <row r="13" spans="2:18" s="23" customFormat="1" ht="18" customHeight="1" x14ac:dyDescent="0.25">
      <c r="B13" s="49" t="s">
        <v>11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</row>
    <row r="14" spans="2:18" s="23" customFormat="1" ht="28.5" customHeight="1" x14ac:dyDescent="0.25">
      <c r="B14" s="51" t="s">
        <v>54</v>
      </c>
      <c r="C14" s="56">
        <v>11955000</v>
      </c>
      <c r="D14" s="56">
        <v>8634171</v>
      </c>
      <c r="E14" s="54"/>
      <c r="F14" s="56">
        <v>3320829</v>
      </c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</row>
    <row r="15" spans="2:18" s="23" customFormat="1" ht="18" customHeight="1" x14ac:dyDescent="0.25">
      <c r="B15" s="42" t="s">
        <v>12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</row>
    <row r="16" spans="2:18" s="23" customFormat="1" ht="18" customHeight="1" x14ac:dyDescent="0.25">
      <c r="B16" s="42" t="s"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</row>
    <row r="17" spans="2:20" s="23" customFormat="1" ht="18" customHeight="1" x14ac:dyDescent="0.25">
      <c r="B17" s="42" t="s">
        <v>14</v>
      </c>
      <c r="C17" s="56">
        <f>F17+H17</f>
        <v>4242691.51</v>
      </c>
      <c r="D17" s="56"/>
      <c r="E17" s="56">
        <f>16903.8+120280.81+67315.07+49364.38</f>
        <v>253864.06</v>
      </c>
      <c r="F17" s="56">
        <v>3960187.5</v>
      </c>
      <c r="G17" s="56">
        <f>16810.92+16903.8+120280.81+120280.81+67315.07+67315.07+49364.38+49364.38</f>
        <v>507635.24</v>
      </c>
      <c r="H17" s="56">
        <v>282504.01</v>
      </c>
      <c r="I17" s="56">
        <f>16903.8+16903.8</f>
        <v>33807.599999999999</v>
      </c>
      <c r="J17" s="54"/>
      <c r="K17" s="54"/>
      <c r="L17" s="54"/>
      <c r="M17" s="54"/>
      <c r="N17" s="54"/>
      <c r="O17" s="54"/>
      <c r="P17" s="54"/>
      <c r="Q17" s="54"/>
      <c r="R17" s="54"/>
    </row>
    <row r="18" spans="2:20" s="23" customFormat="1" ht="18" customHeight="1" x14ac:dyDescent="0.25">
      <c r="B18" s="42" t="s">
        <v>58</v>
      </c>
      <c r="C18" s="56">
        <f>+D18+F18+H18+J18+L18+N18+P18+R18</f>
        <v>118659.92000000001</v>
      </c>
      <c r="D18" s="56">
        <f>20875.72-2216.2-3002.73-2216.2-3002.73</f>
        <v>10437.86</v>
      </c>
      <c r="E18" s="56">
        <f>4452.24-1113.07-1113.07</f>
        <v>2226.1000000000004</v>
      </c>
      <c r="F18" s="56">
        <v>20875.72</v>
      </c>
      <c r="G18" s="56">
        <v>4452.24</v>
      </c>
      <c r="H18" s="56">
        <v>17042.38</v>
      </c>
      <c r="I18" s="56">
        <v>3877.24</v>
      </c>
      <c r="J18" s="56">
        <v>13209.04</v>
      </c>
      <c r="K18" s="56">
        <v>3302.24</v>
      </c>
      <c r="L18" s="56">
        <v>13209.04</v>
      </c>
      <c r="M18" s="56">
        <v>3302.24</v>
      </c>
      <c r="N18" s="56">
        <v>10329.040000000001</v>
      </c>
      <c r="O18" s="56">
        <v>2582.2399999999998</v>
      </c>
      <c r="P18" s="56">
        <v>6489.04</v>
      </c>
      <c r="Q18" s="56">
        <v>1622.24</v>
      </c>
      <c r="R18" s="56">
        <v>27067.8</v>
      </c>
      <c r="S18" s="43"/>
      <c r="T18" s="37"/>
    </row>
    <row r="19" spans="2:20" s="23" customFormat="1" ht="18" customHeight="1" x14ac:dyDescent="0.25">
      <c r="B19" s="42" t="s">
        <v>59</v>
      </c>
      <c r="C19" s="56">
        <f>+D19+F19+H19+J19+L19+N19+P19+R19</f>
        <v>72582663.110000014</v>
      </c>
      <c r="D19" s="56">
        <f>5093520.24-405912.13-867467.93</f>
        <v>3820140.18</v>
      </c>
      <c r="E19" s="56">
        <f>764028.04-191007.02</f>
        <v>573021.02</v>
      </c>
      <c r="F19" s="56">
        <v>5093520.24</v>
      </c>
      <c r="G19" s="56">
        <v>764028.04</v>
      </c>
      <c r="H19" s="56">
        <v>5093520.24</v>
      </c>
      <c r="I19" s="56">
        <v>764028.04</v>
      </c>
      <c r="J19" s="56">
        <v>5093520.24</v>
      </c>
      <c r="K19" s="56">
        <v>764028.04</v>
      </c>
      <c r="L19" s="56">
        <v>5093520.24</v>
      </c>
      <c r="M19" s="56">
        <v>764028.04</v>
      </c>
      <c r="N19" s="56">
        <v>5093520.24</v>
      </c>
      <c r="O19" s="56">
        <v>764028.04</v>
      </c>
      <c r="P19" s="56">
        <v>5093520.24</v>
      </c>
      <c r="Q19" s="56">
        <v>764028.04</v>
      </c>
      <c r="R19" s="56">
        <v>38201401.490000002</v>
      </c>
      <c r="S19" s="40"/>
      <c r="T19" s="40"/>
    </row>
    <row r="20" spans="2:20" s="23" customFormat="1" ht="18" customHeight="1" x14ac:dyDescent="0.25">
      <c r="B20" s="42" t="s">
        <v>15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</row>
    <row r="21" spans="2:20" s="23" customFormat="1" ht="18" customHeight="1" x14ac:dyDescent="0.25">
      <c r="B21" s="42" t="s">
        <v>16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</row>
    <row r="22" spans="2:20" s="23" customFormat="1" ht="18" customHeight="1" x14ac:dyDescent="0.25">
      <c r="B22" s="42" t="s">
        <v>17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</row>
    <row r="23" spans="2:20" s="23" customFormat="1" ht="18" customHeight="1" x14ac:dyDescent="0.25">
      <c r="B23" s="42" t="s">
        <v>18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</row>
    <row r="24" spans="2:20" s="23" customFormat="1" ht="18" customHeight="1" x14ac:dyDescent="0.25">
      <c r="B24" s="49" t="s">
        <v>19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</row>
    <row r="25" spans="2:20" s="23" customFormat="1" ht="18" customHeight="1" x14ac:dyDescent="0.25">
      <c r="B25" s="42" t="s">
        <v>20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</row>
    <row r="26" spans="2:20" s="23" customFormat="1" ht="18" customHeight="1" x14ac:dyDescent="0.25">
      <c r="B26" s="42" t="s">
        <v>21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</row>
    <row r="27" spans="2:20" s="23" customFormat="1" ht="18" customHeight="1" x14ac:dyDescent="0.25">
      <c r="B27" s="42" t="s">
        <v>22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</row>
    <row r="28" spans="2:20" s="23" customFormat="1" ht="18" customHeight="1" x14ac:dyDescent="0.25">
      <c r="B28" s="42" t="s">
        <v>23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</row>
    <row r="29" spans="2:20" s="23" customFormat="1" ht="18" customHeight="1" x14ac:dyDescent="0.25">
      <c r="B29" s="49" t="s">
        <v>24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</row>
    <row r="30" spans="2:20" s="23" customFormat="1" ht="18" customHeight="1" x14ac:dyDescent="0.25">
      <c r="B30" s="42" t="s">
        <v>25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</row>
    <row r="31" spans="2:20" s="23" customFormat="1" ht="18" customHeight="1" x14ac:dyDescent="0.25">
      <c r="B31" s="42" t="s">
        <v>26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</row>
    <row r="32" spans="2:20" s="23" customFormat="1" ht="18" customHeight="1" x14ac:dyDescent="0.25">
      <c r="B32" s="42" t="s">
        <v>27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</row>
    <row r="33" spans="2:18" s="23" customFormat="1" ht="18" customHeight="1" x14ac:dyDescent="0.25">
      <c r="B33" s="49" t="s">
        <v>28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</row>
    <row r="34" spans="2:18" s="23" customFormat="1" ht="18" customHeight="1" x14ac:dyDescent="0.25">
      <c r="B34" s="42" t="s">
        <v>63</v>
      </c>
      <c r="C34" s="57">
        <f>D34+F34+H34</f>
        <v>3135135.12</v>
      </c>
      <c r="D34" s="57">
        <f>1297297.32-108108.11-108108.11-108108.11-108108.11-108108.11-108108.11</f>
        <v>648648.65999999992</v>
      </c>
      <c r="E34" s="57">
        <f>860881.1-86767.86-84288.78-73892.63-79330.61-74372.45-74372.45</f>
        <v>387856.31999999995</v>
      </c>
      <c r="F34" s="57">
        <v>1297297.32</v>
      </c>
      <c r="G34" s="57">
        <v>510610.81</v>
      </c>
      <c r="H34" s="57">
        <v>1189189.1399999999</v>
      </c>
      <c r="I34" s="57">
        <v>161060.26999999999</v>
      </c>
      <c r="J34" s="54"/>
      <c r="K34" s="54"/>
      <c r="L34" s="54"/>
      <c r="M34" s="54"/>
      <c r="N34" s="54"/>
      <c r="O34" s="54"/>
      <c r="P34" s="54"/>
      <c r="Q34" s="54"/>
      <c r="R34" s="54"/>
    </row>
    <row r="35" spans="2:18" s="23" customFormat="1" ht="18" customHeight="1" x14ac:dyDescent="0.25">
      <c r="B35" s="42" t="s">
        <v>64</v>
      </c>
      <c r="C35" s="57">
        <f>D35+F35+H35+J35+L35+C38</f>
        <v>22109724.23</v>
      </c>
      <c r="D35" s="57">
        <v>0</v>
      </c>
      <c r="E35" s="57">
        <v>5688611.1900000004</v>
      </c>
      <c r="F35" s="57">
        <v>6141590</v>
      </c>
      <c r="G35" s="57">
        <v>6929799.8200000003</v>
      </c>
      <c r="H35" s="57">
        <v>7369908</v>
      </c>
      <c r="I35" s="57">
        <v>4419252.62</v>
      </c>
      <c r="J35" s="57">
        <v>7369908</v>
      </c>
      <c r="K35" s="57">
        <v>1919651.74</v>
      </c>
      <c r="L35" s="57">
        <v>1228318.23</v>
      </c>
      <c r="M35" s="57">
        <v>54769.53</v>
      </c>
      <c r="N35" s="54"/>
      <c r="O35" s="54"/>
      <c r="P35" s="54"/>
      <c r="Q35" s="54"/>
      <c r="R35" s="54"/>
    </row>
    <row r="36" spans="2:18" s="23" customFormat="1" ht="18" customHeight="1" x14ac:dyDescent="0.25">
      <c r="B36" s="42" t="s">
        <v>29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</row>
    <row r="37" spans="2:18" s="23" customFormat="1" ht="18" customHeight="1" x14ac:dyDescent="0.25">
      <c r="B37" s="42" t="s">
        <v>30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</row>
    <row r="38" spans="2:18" s="23" customFormat="1" ht="18" customHeight="1" x14ac:dyDescent="0.25">
      <c r="B38" s="42" t="s">
        <v>31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</row>
    <row r="39" spans="2:18" s="23" customFormat="1" ht="18" customHeight="1" x14ac:dyDescent="0.25">
      <c r="B39" s="49" t="s">
        <v>32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</row>
    <row r="40" spans="2:18" s="23" customFormat="1" ht="18" customHeight="1" x14ac:dyDescent="0.25">
      <c r="B40" s="42" t="s">
        <v>33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</row>
    <row r="41" spans="2:18" s="23" customFormat="1" ht="18" customHeight="1" x14ac:dyDescent="0.25">
      <c r="B41" s="42" t="s">
        <v>34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</row>
    <row r="42" spans="2:18" s="23" customFormat="1" ht="18" customHeight="1" x14ac:dyDescent="0.25">
      <c r="B42" s="42" t="s">
        <v>35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</row>
    <row r="43" spans="2:18" s="23" customFormat="1" ht="18" customHeight="1" x14ac:dyDescent="0.25">
      <c r="B43" s="49" t="s">
        <v>36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</row>
    <row r="44" spans="2:18" s="23" customFormat="1" ht="18" customHeight="1" x14ac:dyDescent="0.25">
      <c r="B44" s="49" t="s">
        <v>37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</row>
    <row r="45" spans="2:18" s="23" customFormat="1" ht="18" customHeight="1" x14ac:dyDescent="0.25">
      <c r="B45" s="42" t="s">
        <v>38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</row>
    <row r="46" spans="2:18" s="23" customFormat="1" ht="18" customHeight="1" x14ac:dyDescent="0.25">
      <c r="B46" s="49" t="s">
        <v>39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</row>
    <row r="47" spans="2:18" s="22" customFormat="1" ht="18" customHeight="1" x14ac:dyDescent="0.25">
      <c r="B47" s="47" t="s">
        <v>40</v>
      </c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</row>
    <row r="48" spans="2:18" s="24" customFormat="1" ht="18" customHeight="1" x14ac:dyDescent="0.25">
      <c r="B48" s="49" t="s">
        <v>41</v>
      </c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</row>
    <row r="49" spans="2:18" s="28" customFormat="1" ht="3" customHeight="1" x14ac:dyDescent="0.25">
      <c r="B49" s="25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</row>
    <row r="50" spans="2:18" s="24" customFormat="1" ht="18" customHeight="1" x14ac:dyDescent="0.25">
      <c r="B50" s="41" t="s">
        <v>46</v>
      </c>
      <c r="C50" s="57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</row>
    <row r="51" spans="2:18" s="24" customFormat="1" ht="18" customHeight="1" x14ac:dyDescent="0.25">
      <c r="B51" s="42" t="s">
        <v>47</v>
      </c>
      <c r="C51" s="57">
        <v>67565510.769999996</v>
      </c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</row>
    <row r="52" spans="2:18" s="24" customFormat="1" ht="18" customHeight="1" x14ac:dyDescent="0.25">
      <c r="B52" s="42" t="s">
        <v>48</v>
      </c>
      <c r="C52" s="57">
        <f>19624050.88+1088407.3</f>
        <v>20712458.18</v>
      </c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</row>
    <row r="53" spans="2:18" s="24" customFormat="1" ht="18" customHeight="1" x14ac:dyDescent="0.25">
      <c r="B53" s="42" t="s">
        <v>49</v>
      </c>
      <c r="C53" s="57">
        <v>2560311.2799999998</v>
      </c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</row>
    <row r="54" spans="2:18" s="24" customFormat="1" ht="18" customHeight="1" x14ac:dyDescent="0.25">
      <c r="B54" s="42" t="s">
        <v>50</v>
      </c>
      <c r="C54" s="57">
        <v>4471061.9800000004</v>
      </c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</row>
    <row r="55" spans="2:18" s="24" customFormat="1" ht="18" customHeight="1" x14ac:dyDescent="0.25">
      <c r="B55" s="42" t="s">
        <v>6</v>
      </c>
      <c r="C55" s="57">
        <v>0</v>
      </c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</row>
    <row r="56" spans="2:18" s="24" customFormat="1" ht="18" customHeight="1" x14ac:dyDescent="0.25">
      <c r="B56" s="42" t="s">
        <v>51</v>
      </c>
      <c r="C56" s="57">
        <v>0</v>
      </c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</row>
    <row r="57" spans="2:18" s="24" customFormat="1" ht="18" customHeight="1" x14ac:dyDescent="0.25">
      <c r="B57" s="42" t="s">
        <v>52</v>
      </c>
      <c r="C57" s="57">
        <v>902306.38</v>
      </c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</row>
    <row r="58" spans="2:18" s="28" customFormat="1" ht="3" customHeight="1" x14ac:dyDescent="0.25">
      <c r="B58" s="25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</row>
    <row r="59" spans="2:18" s="24" customFormat="1" ht="18" customHeight="1" x14ac:dyDescent="0.25">
      <c r="B59" s="49" t="s">
        <v>62</v>
      </c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</row>
    <row r="60" spans="2:18" s="28" customFormat="1" ht="3" customHeight="1" x14ac:dyDescent="0.25">
      <c r="B60" s="53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  <row r="61" spans="2:18" s="28" customFormat="1" ht="33" customHeight="1" x14ac:dyDescent="0.25">
      <c r="B61" s="49" t="s">
        <v>60</v>
      </c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</row>
    <row r="62" spans="2:18" s="28" customFormat="1" ht="24.75" customHeight="1" x14ac:dyDescent="0.25">
      <c r="B62" s="50" t="s">
        <v>61</v>
      </c>
      <c r="C62" s="58">
        <f>D62+F62+H62+J62</f>
        <v>29330957.039999999</v>
      </c>
      <c r="D62" s="58">
        <f>698356.12*6</f>
        <v>4190136.7199999997</v>
      </c>
      <c r="E62" s="58"/>
      <c r="F62" s="58">
        <f>698356.12*12</f>
        <v>8380273.4399999995</v>
      </c>
      <c r="G62" s="58"/>
      <c r="H62" s="58">
        <f>698356.12*12</f>
        <v>8380273.4399999995</v>
      </c>
      <c r="I62" s="58"/>
      <c r="J62" s="58">
        <f>698356.12*12</f>
        <v>8380273.4399999995</v>
      </c>
      <c r="K62" s="54"/>
      <c r="L62" s="54"/>
      <c r="M62" s="54"/>
      <c r="N62" s="54"/>
      <c r="O62" s="54"/>
      <c r="P62" s="54"/>
      <c r="Q62" s="54"/>
      <c r="R62" s="54"/>
    </row>
    <row r="63" spans="2:18" s="28" customFormat="1" ht="21.75" customHeight="1" x14ac:dyDescent="0.25">
      <c r="B63" s="50" t="s">
        <v>57</v>
      </c>
      <c r="C63" s="58">
        <f>D63+F63+H63</f>
        <v>18155629.120000001</v>
      </c>
      <c r="D63" s="58">
        <f>567363.41*9</f>
        <v>5106270.6900000004</v>
      </c>
      <c r="E63" s="58"/>
      <c r="F63" s="58">
        <f>567363.41*12</f>
        <v>6808360.9199999999</v>
      </c>
      <c r="G63" s="58"/>
      <c r="H63" s="58">
        <f>567363.41*11</f>
        <v>6240997.5100000007</v>
      </c>
      <c r="I63" s="58"/>
      <c r="J63" s="58"/>
      <c r="K63" s="54"/>
      <c r="L63" s="54"/>
      <c r="M63" s="54"/>
      <c r="N63" s="54"/>
      <c r="O63" s="54"/>
      <c r="P63" s="54"/>
      <c r="Q63" s="54"/>
      <c r="R63" s="54"/>
    </row>
    <row r="64" spans="2:18" s="28" customFormat="1" ht="33" customHeight="1" x14ac:dyDescent="0.25">
      <c r="B64" s="38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</row>
    <row r="65" spans="2:18" s="28" customFormat="1" ht="3" customHeight="1" x14ac:dyDescent="0.25">
      <c r="B65" s="25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7"/>
    </row>
    <row r="66" spans="2:18" s="23" customFormat="1" ht="14.25" x14ac:dyDescent="0.25">
      <c r="B66" s="35" t="s">
        <v>42</v>
      </c>
      <c r="C66" s="52"/>
      <c r="D66" s="68"/>
      <c r="E66" s="68"/>
      <c r="K66" s="29"/>
      <c r="L66" s="68"/>
      <c r="M66" s="68"/>
      <c r="R66" s="30"/>
    </row>
    <row r="67" spans="2:18" s="23" customFormat="1" ht="14.25" x14ac:dyDescent="0.25">
      <c r="B67" s="31" t="s">
        <v>43</v>
      </c>
      <c r="C67" s="32"/>
      <c r="D67" s="32"/>
      <c r="E67" s="32"/>
      <c r="K67" s="32"/>
      <c r="L67" s="69"/>
      <c r="M67" s="69"/>
    </row>
    <row r="68" spans="2:18" s="23" customFormat="1" ht="14.25" x14ac:dyDescent="0.25"/>
    <row r="69" spans="2:18" s="23" customFormat="1" ht="14.25" x14ac:dyDescent="0.25">
      <c r="B69" s="33"/>
    </row>
    <row r="70" spans="2:18" x14ac:dyDescent="0.25">
      <c r="B70" s="34" t="s">
        <v>65</v>
      </c>
      <c r="F70" s="70" t="s">
        <v>44</v>
      </c>
      <c r="G70" s="70"/>
    </row>
    <row r="71" spans="2:18" ht="33.75" customHeight="1" x14ac:dyDescent="0.25">
      <c r="F71" s="65" t="s">
        <v>45</v>
      </c>
      <c r="G71" s="65"/>
    </row>
  </sheetData>
  <mergeCells count="15">
    <mergeCell ref="F71:G71"/>
    <mergeCell ref="R7:R10"/>
    <mergeCell ref="D66:E66"/>
    <mergeCell ref="L66:M66"/>
    <mergeCell ref="L67:M67"/>
    <mergeCell ref="F70:G70"/>
    <mergeCell ref="B1:R1"/>
    <mergeCell ref="B5:R5"/>
    <mergeCell ref="D7:E7"/>
    <mergeCell ref="F7:G7"/>
    <mergeCell ref="H7:I7"/>
    <mergeCell ref="J7:K7"/>
    <mergeCell ref="L7:M7"/>
    <mergeCell ref="N7:O7"/>
    <mergeCell ref="P7:Q7"/>
  </mergeCells>
  <printOptions horizontalCentered="1"/>
  <pageMargins left="0.31496062992125984" right="0.35433070866141736" top="0.23622047244094491" bottom="0.27559055118110237" header="0" footer="0"/>
  <pageSetup paperSize="5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Planilla C </vt:lpstr>
      <vt:lpstr>'Planilla C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ASosa</dc:creator>
  <cp:lastModifiedBy>Usuario</cp:lastModifiedBy>
  <cp:lastPrinted>2022-02-15T12:05:46Z</cp:lastPrinted>
  <dcterms:created xsi:type="dcterms:W3CDTF">2019-01-02T14:36:08Z</dcterms:created>
  <dcterms:modified xsi:type="dcterms:W3CDTF">2022-07-04T14:48:36Z</dcterms:modified>
</cp:coreProperties>
</file>