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6465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'!$B$1:$T$65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44525"/>
</workbook>
</file>

<file path=xl/calcChain.xml><?xml version="1.0" encoding="utf-8"?>
<calcChain xmlns="http://schemas.openxmlformats.org/spreadsheetml/2006/main">
  <c r="C17" i="1" l="1"/>
  <c r="E17" i="1"/>
  <c r="D17" i="1"/>
  <c r="C49" i="1"/>
  <c r="C57" i="1"/>
  <c r="C56" i="1"/>
  <c r="C55" i="1"/>
  <c r="C54" i="1"/>
  <c r="D57" i="1"/>
  <c r="D56" i="1"/>
  <c r="D55" i="1"/>
  <c r="D54" i="1"/>
  <c r="C32" i="1"/>
  <c r="E32" i="1"/>
  <c r="D32" i="1"/>
  <c r="J57" i="1" l="1"/>
  <c r="H57" i="1"/>
  <c r="F57" i="1"/>
  <c r="J56" i="1"/>
  <c r="H56" i="1"/>
  <c r="F56" i="1"/>
  <c r="F55" i="1"/>
  <c r="F54" i="1"/>
</calcChain>
</file>

<file path=xl/sharedStrings.xml><?xml version="1.0" encoding="utf-8"?>
<sst xmlns="http://schemas.openxmlformats.org/spreadsheetml/2006/main" count="91" uniqueCount="62">
  <si>
    <t>STOCK DE DEUDA PÚBLICA Y PERFIL DE VENCIMIENTOS - DEUDA CONTINGENTE - DEUDA FLOTANTE - COMPRA A PLAZO Y LEASING</t>
  </si>
  <si>
    <t>(En pesos)</t>
  </si>
  <si>
    <t>SALDO AL</t>
  </si>
  <si>
    <t>RESTO</t>
  </si>
  <si>
    <t>DEUDA VENCIDA E IMPAGA AL …/…/… 
(*)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</si>
  <si>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</si>
  <si>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</si>
  <si>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</si>
  <si>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</si>
  <si>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</si>
  <si>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</si>
  <si>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</si>
  <si>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</si>
  <si>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 xml:space="preserve">TESORO PROVINCIAL 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</si>
  <si>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</si>
  <si>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</si>
  <si>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</si>
  <si>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</si>
  <si>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</si>
  <si>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</si>
  <si>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</si>
  <si>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</si>
  <si>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</si>
  <si>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</si>
  <si>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</si>
  <si>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</si>
  <si>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</si>
  <si>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</si>
  <si>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</si>
  <si>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</si>
  <si>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</si>
  <si>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</si>
  <si>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</si>
  <si>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</si>
  <si>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</si>
  <si>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</si>
  <si>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</si>
  <si>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</si>
  <si>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</si>
  <si>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</si>
  <si>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</si>
  <si>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</si>
  <si>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</si>
  <si>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</si>
  <si>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</si>
  <si>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</si>
  <si>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2. DEUDA FLOTANTE</t>
  </si>
  <si>
    <t>DEUDA FLOTANTE</t>
  </si>
  <si>
    <t>DEUDA FLOTANTE NETA DE SALARIOS</t>
  </si>
  <si>
    <r>
      <t xml:space="preserve">3. COMPRA A PLAZO </t>
    </r>
    <r>
      <rPr>
        <sz val="11"/>
        <color indexed="56"/>
        <rFont val="Calibri"/>
        <family val="2"/>
      </rPr>
      <t>(detallar)</t>
    </r>
  </si>
  <si>
    <r>
      <t xml:space="preserve">4. LEASING </t>
    </r>
    <r>
      <rPr>
        <sz val="11"/>
        <color rgb="FF002060"/>
        <rFont val="Calibri"/>
        <family val="2"/>
      </rPr>
      <t>(detallar)</t>
    </r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</si>
  <si>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</si>
  <si>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</si>
  <si>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</si>
  <si>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Intendente Municipal</t>
  </si>
  <si>
    <t>firma y sello 
Contador Municipal</t>
  </si>
  <si>
    <t>Municipalidad de: RAUCH</t>
  </si>
  <si>
    <t xml:space="preserve">          Contrato Nº 10149</t>
  </si>
  <si>
    <t xml:space="preserve">          Contrato Nº 10150</t>
  </si>
  <si>
    <t xml:space="preserve">          Contrato Nº 10592</t>
  </si>
  <si>
    <t xml:space="preserve">          Contrato Nº 10789</t>
  </si>
  <si>
    <t>Lugar y fecha: Rauch, 04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</si>
</sst>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_-;\-* #,##0_-;_-* &quot;-&quot;_-;_-@_-"/>
    <numFmt numFmtId="165" formatCode="_-&quot;$&quot;* #,##0.00_-;\-&quot;$&quot;* #,##0.00_-;_-&quot;$&quot;* &quot;-&quot;??_-;_-@_-"/>
    <numFmt numFmtId="166" formatCode="_ &quot;$&quot;\ * #,##0.00_ ;_ &quot;$&quot;\ * \-#,##0.00_ ;_ &quot;$&quot;\ * &quot;-&quot;??_ ;_ @_ "/>
    <numFmt numFmtId="167" formatCode="_ * #,##0.00_ ;_ * \-#,##0.00_ ;_ * &quot;-&quot;??_ ;_ @_ "/>
    <numFmt numFmtId="168" formatCode="#,##0\ "/>
    <numFmt numFmtId="169" formatCode="#,"/>
    <numFmt numFmtId="170" formatCode="_ [$€]\ * #,##0.00_ ;_ [$€]\ * \-#,##0.00_ ;_ [$€]\ * &quot;-&quot;??_ ;_ @_ "/>
    <numFmt numFmtId="171" formatCode="#,#00"/>
    <numFmt numFmtId="172" formatCode="#.##000"/>
    <numFmt numFmtId="173" formatCode="_(* #,##0_);_(* \(#,##0\);_(* &quot;-&quot;_);_(@_)"/>
    <numFmt numFmtId="174" formatCode="_(* #,##0.00_);_(* \(#,##0.00\);_(* &quot;-&quot;??_);_(@_)"/>
    <numFmt numFmtId="175" formatCode="&quot;$&quot;#,#00"/>
    <numFmt numFmtId="176" formatCode="\$#,##0\ ;\(\$#,##0\)"/>
    <numFmt numFmtId="177" formatCode="#,##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name val="Times New Roman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name val="Verdana"/>
      <family val="2"/>
    </font>
    <font>
      <i/>
      <sz val="1"/>
      <color indexed="8"/>
      <name val="Courier"/>
      <family val="3"/>
    </font>
    <font>
      <sz val="10"/>
      <color indexed="24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0"/>
      <name val="Courier"/>
      <family val="3"/>
    </font>
    <font>
      <sz val="12"/>
      <name val="Courier"/>
      <family val="3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3">
    <xf numFmtId="0" fontId="0" fillId="0" borderId="0"/>
    <xf numFmtId="0" fontId="2" fillId="0" borderId="0"/>
    <xf numFmtId="0" fontId="4" fillId="0" borderId="0"/>
    <xf numFmtId="0" fontId="7" fillId="0" borderId="0"/>
    <xf numFmtId="0" fontId="2" fillId="0" borderId="0"/>
    <xf numFmtId="167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>
      <protection locked="0"/>
    </xf>
    <xf numFmtId="169" fontId="32" fillId="0" borderId="0">
      <protection locked="0"/>
    </xf>
    <xf numFmtId="169" fontId="32" fillId="0" borderId="0">
      <protection locked="0"/>
    </xf>
    <xf numFmtId="170" fontId="33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4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4" fillId="0" borderId="0">
      <protection locked="0"/>
    </xf>
    <xf numFmtId="0" fontId="35" fillId="0" borderId="0" applyFont="0" applyFill="0" applyBorder="0" applyAlignment="0" applyProtection="0"/>
    <xf numFmtId="171" fontId="31" fillId="0" borderId="0">
      <protection locked="0"/>
    </xf>
    <xf numFmtId="172" fontId="31" fillId="0" borderId="0">
      <protection locked="0"/>
    </xf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7" fontId="3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75" fontId="31" fillId="0" borderId="0">
      <protection locked="0"/>
    </xf>
    <xf numFmtId="176" fontId="35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38" fillId="0" borderId="0"/>
    <xf numFmtId="0" fontId="2" fillId="0" borderId="0"/>
    <xf numFmtId="0" fontId="39" fillId="0" borderId="0"/>
    <xf numFmtId="0" fontId="37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ill="0" applyBorder="0" applyAlignment="0" applyProtection="0"/>
    <xf numFmtId="3" fontId="35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2" applyFont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right" vertical="center"/>
    </xf>
    <xf numFmtId="0" fontId="8" fillId="0" borderId="0" xfId="3" applyFont="1" applyFill="1"/>
    <xf numFmtId="0" fontId="5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168" fontId="11" fillId="0" borderId="0" xfId="4" applyNumberFormat="1" applyFont="1" applyAlignment="1">
      <alignment horizontal="right"/>
    </xf>
    <xf numFmtId="0" fontId="12" fillId="2" borderId="1" xfId="2" applyFont="1" applyFill="1" applyBorder="1" applyAlignment="1">
      <alignment vertical="center"/>
    </xf>
    <xf numFmtId="0" fontId="12" fillId="2" borderId="1" xfId="2" applyFont="1" applyFill="1" applyBorder="1" applyAlignment="1" applyProtection="1">
      <alignment horizontal="center" vertical="center"/>
    </xf>
    <xf numFmtId="0" fontId="13" fillId="0" borderId="0" xfId="2" applyFont="1" applyAlignment="1">
      <alignment vertical="center"/>
    </xf>
    <xf numFmtId="0" fontId="14" fillId="2" borderId="3" xfId="2" applyFont="1" applyFill="1" applyBorder="1" applyAlignment="1">
      <alignment horizontal="center" vertical="center"/>
    </xf>
    <xf numFmtId="14" fontId="12" fillId="2" borderId="3" xfId="5" applyNumberFormat="1" applyFont="1" applyFill="1" applyBorder="1" applyAlignment="1" applyProtection="1">
      <alignment horizontal="center" vertical="center" wrapText="1"/>
    </xf>
    <xf numFmtId="0" fontId="15" fillId="3" borderId="3" xfId="2" applyFont="1" applyFill="1" applyBorder="1" applyAlignment="1" applyProtection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3" xfId="2" applyFont="1" applyFill="1" applyBorder="1" applyAlignment="1" applyProtection="1">
      <alignment horizontal="center" vertical="center"/>
    </xf>
    <xf numFmtId="0" fontId="12" fillId="2" borderId="4" xfId="2" applyFont="1" applyFill="1" applyBorder="1" applyAlignment="1">
      <alignment vertical="center"/>
    </xf>
    <xf numFmtId="0" fontId="15" fillId="2" borderId="4" xfId="2" quotePrefix="1" applyNumberFormat="1" applyFont="1" applyFill="1" applyBorder="1" applyAlignment="1" applyProtection="1">
      <alignment horizontal="center" vertical="center"/>
    </xf>
    <xf numFmtId="0" fontId="15" fillId="3" borderId="4" xfId="2" quotePrefix="1" applyFont="1" applyFill="1" applyBorder="1" applyAlignment="1" applyProtection="1">
      <alignment horizontal="center" vertical="center"/>
    </xf>
    <xf numFmtId="0" fontId="15" fillId="3" borderId="4" xfId="2" applyFont="1" applyFill="1" applyBorder="1" applyAlignment="1" applyProtection="1">
      <alignment horizontal="center" vertical="center"/>
    </xf>
    <xf numFmtId="0" fontId="16" fillId="4" borderId="3" xfId="2" applyFont="1" applyFill="1" applyBorder="1" applyAlignment="1" applyProtection="1">
      <alignment vertical="center"/>
    </xf>
    <xf numFmtId="0" fontId="17" fillId="4" borderId="3" xfId="2" applyFont="1" applyFill="1" applyBorder="1" applyAlignment="1" applyProtection="1">
      <alignment vertical="center"/>
    </xf>
    <xf numFmtId="0" fontId="18" fillId="4" borderId="0" xfId="2" applyFont="1" applyFill="1" applyBorder="1" applyAlignment="1">
      <alignment vertical="center"/>
    </xf>
    <xf numFmtId="0" fontId="19" fillId="0" borderId="3" xfId="2" applyFont="1" applyFill="1" applyBorder="1" applyAlignment="1" applyProtection="1">
      <alignment vertical="center"/>
    </xf>
    <xf numFmtId="0" fontId="20" fillId="0" borderId="3" xfId="2" applyFont="1" applyFill="1" applyBorder="1" applyAlignment="1" applyProtection="1">
      <alignment vertical="center"/>
    </xf>
    <xf numFmtId="0" fontId="18" fillId="0" borderId="0" xfId="2" applyFont="1" applyAlignment="1">
      <alignment vertical="center"/>
    </xf>
    <xf numFmtId="0" fontId="20" fillId="0" borderId="3" xfId="2" applyFont="1" applyFill="1" applyBorder="1" applyAlignment="1" applyProtection="1">
      <alignment horizontal="left" vertical="center" indent="3"/>
    </xf>
    <xf numFmtId="0" fontId="19" fillId="0" borderId="4" xfId="2" applyFont="1" applyFill="1" applyBorder="1" applyAlignment="1" applyProtection="1">
      <alignment vertical="center"/>
    </xf>
    <xf numFmtId="0" fontId="21" fillId="0" borderId="0" xfId="2" applyFont="1" applyBorder="1" applyAlignment="1">
      <alignment vertical="center"/>
    </xf>
    <xf numFmtId="0" fontId="17" fillId="0" borderId="0" xfId="2" applyFont="1" applyAlignment="1">
      <alignment vertical="center"/>
    </xf>
    <xf numFmtId="0" fontId="17" fillId="0" borderId="0" xfId="2" applyFont="1" applyFill="1" applyAlignment="1" applyProtection="1">
      <alignment vertical="center"/>
    </xf>
    <xf numFmtId="0" fontId="17" fillId="4" borderId="0" xfId="2" applyFont="1" applyFill="1" applyAlignment="1" applyProtection="1">
      <alignment vertical="center"/>
    </xf>
    <xf numFmtId="0" fontId="21" fillId="0" borderId="0" xfId="2" applyFont="1" applyAlignment="1">
      <alignment vertical="center"/>
    </xf>
    <xf numFmtId="0" fontId="16" fillId="0" borderId="1" xfId="2" applyFont="1" applyFill="1" applyBorder="1" applyAlignment="1" applyProtection="1">
      <alignment vertical="center"/>
    </xf>
    <xf numFmtId="0" fontId="20" fillId="0" borderId="4" xfId="2" applyFont="1" applyFill="1" applyBorder="1" applyAlignment="1" applyProtection="1">
      <alignment horizontal="left" vertical="center" indent="3"/>
    </xf>
    <xf numFmtId="0" fontId="16" fillId="0" borderId="2" xfId="2" applyFont="1" applyFill="1" applyBorder="1" applyAlignment="1" applyProtection="1">
      <alignment vertical="center"/>
    </xf>
    <xf numFmtId="0" fontId="23" fillId="0" borderId="0" xfId="2" applyFont="1" applyFill="1" applyAlignment="1" applyProtection="1">
      <alignment horizontal="center" vertical="center"/>
    </xf>
    <xf numFmtId="0" fontId="24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49" fontId="17" fillId="0" borderId="5" xfId="2" applyNumberFormat="1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17" fillId="0" borderId="7" xfId="2" applyFont="1" applyBorder="1" applyAlignment="1">
      <alignment vertical="center"/>
    </xf>
    <xf numFmtId="165" fontId="20" fillId="0" borderId="3" xfId="2" applyNumberFormat="1" applyFont="1" applyFill="1" applyBorder="1" applyAlignment="1" applyProtection="1">
      <alignment vertical="center"/>
    </xf>
    <xf numFmtId="165" fontId="17" fillId="4" borderId="3" xfId="2" applyNumberFormat="1" applyFont="1" applyFill="1" applyBorder="1" applyAlignment="1" applyProtection="1">
      <alignment vertical="center"/>
    </xf>
    <xf numFmtId="165" fontId="17" fillId="0" borderId="4" xfId="2" applyNumberFormat="1" applyFont="1" applyFill="1" applyBorder="1" applyAlignment="1" applyProtection="1">
      <alignment vertical="center"/>
    </xf>
    <xf numFmtId="165" fontId="17" fillId="0" borderId="0" xfId="2" applyNumberFormat="1" applyFont="1" applyFill="1" applyAlignment="1" applyProtection="1">
      <alignment vertical="center"/>
    </xf>
    <xf numFmtId="165" fontId="17" fillId="4" borderId="0" xfId="2" applyNumberFormat="1" applyFont="1" applyFill="1" applyAlignment="1" applyProtection="1">
      <alignment vertical="center"/>
    </xf>
    <xf numFmtId="165" fontId="17" fillId="0" borderId="1" xfId="2" applyNumberFormat="1" applyFont="1" applyFill="1" applyBorder="1" applyAlignment="1" applyProtection="1">
      <alignment vertical="center"/>
    </xf>
    <xf numFmtId="165" fontId="17" fillId="0" borderId="3" xfId="2" applyNumberFormat="1" applyFont="1" applyFill="1" applyBorder="1" applyAlignment="1" applyProtection="1">
      <alignment vertical="center"/>
    </xf>
    <xf numFmtId="165" fontId="17" fillId="0" borderId="2" xfId="2" applyNumberFormat="1" applyFont="1" applyFill="1" applyBorder="1" applyAlignment="1" applyProtection="1">
      <alignment vertical="center"/>
    </xf>
    <xf numFmtId="165" fontId="17" fillId="0" borderId="8" xfId="2" applyNumberFormat="1" applyFont="1" applyFill="1" applyBorder="1" applyAlignment="1" applyProtection="1">
      <alignment vertical="center"/>
    </xf>
    <xf numFmtId="165" fontId="17" fillId="0" borderId="5" xfId="2" applyNumberFormat="1" applyFont="1" applyFill="1" applyBorder="1" applyAlignment="1" applyProtection="1">
      <alignment vertical="center"/>
    </xf>
    <xf numFmtId="165" fontId="21" fillId="0" borderId="5" xfId="2" applyNumberFormat="1" applyFont="1" applyBorder="1" applyAlignment="1">
      <alignment vertical="center"/>
    </xf>
    <xf numFmtId="165" fontId="17" fillId="0" borderId="9" xfId="2" applyNumberFormat="1" applyFont="1" applyFill="1" applyBorder="1" applyAlignment="1" applyProtection="1">
      <alignment vertical="center"/>
    </xf>
    <xf numFmtId="165" fontId="17" fillId="4" borderId="15" xfId="2" applyNumberFormat="1" applyFont="1" applyFill="1" applyBorder="1" applyAlignment="1" applyProtection="1">
      <alignment vertical="center"/>
    </xf>
    <xf numFmtId="165" fontId="17" fillId="0" borderId="10" xfId="2" applyNumberFormat="1" applyFont="1" applyFill="1" applyBorder="1" applyAlignment="1" applyProtection="1">
      <alignment vertical="center"/>
    </xf>
    <xf numFmtId="165" fontId="17" fillId="0" borderId="6" xfId="2" applyNumberFormat="1" applyFont="1" applyFill="1" applyBorder="1" applyAlignment="1" applyProtection="1">
      <alignment vertical="center"/>
    </xf>
    <xf numFmtId="165" fontId="17" fillId="0" borderId="0" xfId="2" applyNumberFormat="1" applyFont="1" applyFill="1" applyBorder="1" applyAlignment="1" applyProtection="1">
      <alignment vertical="center"/>
    </xf>
    <xf numFmtId="165" fontId="17" fillId="4" borderId="11" xfId="2" applyNumberFormat="1" applyFont="1" applyFill="1" applyBorder="1" applyAlignment="1" applyProtection="1">
      <alignment vertical="center"/>
    </xf>
    <xf numFmtId="165" fontId="17" fillId="0" borderId="12" xfId="2" applyNumberFormat="1" applyFont="1" applyFill="1" applyBorder="1" applyAlignment="1" applyProtection="1">
      <alignment vertical="center"/>
    </xf>
    <xf numFmtId="165" fontId="17" fillId="0" borderId="7" xfId="2" applyNumberFormat="1" applyFont="1" applyFill="1" applyBorder="1" applyAlignment="1" applyProtection="1">
      <alignment vertical="center"/>
    </xf>
    <xf numFmtId="165" fontId="17" fillId="0" borderId="13" xfId="2" applyNumberFormat="1" applyFont="1" applyFill="1" applyBorder="1" applyAlignment="1" applyProtection="1">
      <alignment vertical="center"/>
    </xf>
    <xf numFmtId="165" fontId="17" fillId="4" borderId="14" xfId="2" applyNumberFormat="1" applyFont="1" applyFill="1" applyBorder="1" applyAlignment="1" applyProtection="1">
      <alignment vertical="center"/>
    </xf>
    <xf numFmtId="165" fontId="13" fillId="0" borderId="0" xfId="52" applyFont="1" applyAlignment="1">
      <alignment vertical="center"/>
    </xf>
    <xf numFmtId="0" fontId="28" fillId="0" borderId="0" xfId="2" applyFont="1" applyAlignment="1">
      <alignment horizontal="center" vertical="center" wrapText="1"/>
    </xf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3" xfId="2" applyFont="1" applyFill="1" applyBorder="1" applyAlignment="1" applyProtection="1">
      <alignment horizontal="center" vertical="center" wrapText="1"/>
    </xf>
    <xf numFmtId="0" fontId="12" fillId="2" borderId="4" xfId="2" applyFont="1" applyFill="1" applyBorder="1" applyAlignment="1" applyProtection="1">
      <alignment horizontal="center" vertical="center" wrapText="1"/>
    </xf>
    <xf numFmtId="0" fontId="23" fillId="0" borderId="0" xfId="2" applyFont="1" applyFill="1" applyAlignment="1" applyProtection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2" fillId="2" borderId="2" xfId="2" applyFont="1" applyFill="1" applyBorder="1" applyAlignment="1" applyProtection="1">
      <alignment horizontal="center" vertical="center"/>
    </xf>
  </cellXfs>
  <cellStyles count="53">
    <cellStyle name="Cabecera 1" xfId="6"/>
    <cellStyle name="Cabecera 2" xfId="7"/>
    <cellStyle name="Dia" xfId="8"/>
    <cellStyle name="Encabez1" xfId="9"/>
    <cellStyle name="Encabez2" xfId="10"/>
    <cellStyle name="Euro" xfId="11"/>
    <cellStyle name="F2" xfId="12"/>
    <cellStyle name="F3" xfId="13"/>
    <cellStyle name="F4" xfId="14"/>
    <cellStyle name="F5" xfId="15"/>
    <cellStyle name="F6" xfId="16"/>
    <cellStyle name="F7" xfId="17"/>
    <cellStyle name="F8" xfId="18"/>
    <cellStyle name="Fecha" xfId="19"/>
    <cellStyle name="Fijo" xfId="20"/>
    <cellStyle name="Financiero" xfId="21"/>
    <cellStyle name="Millares [0] 2" xfId="22"/>
    <cellStyle name="Millares [0] 3" xfId="23"/>
    <cellStyle name="Millares 103 3" xfId="5"/>
    <cellStyle name="Millares 2" xfId="24"/>
    <cellStyle name="Millares 3" xfId="25"/>
    <cellStyle name="Millares 4" xfId="26"/>
    <cellStyle name="Millares 5" xfId="27"/>
    <cellStyle name="Millares 6" xfId="28"/>
    <cellStyle name="Millares 7" xfId="29"/>
    <cellStyle name="Millares 8" xfId="30"/>
    <cellStyle name="Moneda" xfId="52" builtinId="4"/>
    <cellStyle name="Moneda 2" xfId="31"/>
    <cellStyle name="Moneda 3" xfId="32"/>
    <cellStyle name="Monetario" xfId="33"/>
    <cellStyle name="Monetario0" xfId="34"/>
    <cellStyle name="Normal" xfId="0" builtinId="0"/>
    <cellStyle name="Normal 11" xfId="4"/>
    <cellStyle name="Normal 2" xfId="1"/>
    <cellStyle name="Normal 2 2" xfId="35"/>
    <cellStyle name="Normal 2 3" xfId="36"/>
    <cellStyle name="Normal 2_01- Recursos y Gastos 2006-2009 11" xfId="37"/>
    <cellStyle name="Normal 3" xfId="38"/>
    <cellStyle name="Normal 3 2" xfId="39"/>
    <cellStyle name="Normal 3_01- Recursos y Gastos 2006-2009 6" xfId="40"/>
    <cellStyle name="Normal 4" xfId="41"/>
    <cellStyle name="Normal 5" xfId="42"/>
    <cellStyle name="Normal_Marco Macrofiscal-cuadros y graficos" xfId="3"/>
    <cellStyle name="Normal_Marco Macrofiscal-cuadros y graficos 2" xfId="2"/>
    <cellStyle name="Porcentaje 2" xfId="43"/>
    <cellStyle name="Porcentaje 3" xfId="44"/>
    <cellStyle name="Porcentual 2" xfId="45"/>
    <cellStyle name="Porcentual 2 2" xfId="46"/>
    <cellStyle name="Porcentual 3" xfId="47"/>
    <cellStyle name="Porcentual 4" xfId="48"/>
    <cellStyle name="Porcentual 5" xfId="49"/>
    <cellStyle name="Punto" xfId="50"/>
    <cellStyle name="Punto0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5"/>
  <sheetViews>
    <sheetView showGridLines="0" tabSelected="1" topLeftCell="B1" zoomScaleNormal="100" workbookViewId="0">
      <selection activeCell="C54" sqref="C54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5.140625" style="1" bestFit="1" customWidth="1"/>
    <col min="4" max="5" width="12.5703125" style="1" bestFit="1" customWidth="1"/>
    <col min="6" max="6" width="14.140625" style="1" bestFit="1" customWidth="1"/>
    <col min="7" max="7" width="12.5703125" style="1" bestFit="1" customWidth="1"/>
    <col min="8" max="8" width="14.140625" style="1" bestFit="1" customWidth="1"/>
    <col min="9" max="10" width="12.5703125" style="1" bestFit="1" customWidth="1"/>
    <col min="11" max="11" width="10.5703125" style="1" bestFit="1" customWidth="1"/>
    <col min="12" max="12" width="11.5703125" style="1" bestFit="1" customWidth="1"/>
    <col min="13" max="13" width="10.5703125" style="1" bestFit="1" customWidth="1"/>
    <col min="14" max="14" width="11.5703125" style="1" bestFit="1" customWidth="1"/>
    <col min="15" max="15" width="10.5703125" style="1" bestFit="1" customWidth="1"/>
    <col min="16" max="16" width="11.5703125" style="1" bestFit="1" customWidth="1"/>
    <col min="17" max="17" width="10.5703125" style="1" bestFit="1" customWidth="1"/>
    <col min="18" max="19" width="11.5703125" style="1" bestFit="1" customWidth="1"/>
    <col min="20" max="20" width="17.85546875" style="1" bestFit="1" customWidth="1"/>
    <col min="21" max="261" width="10.28515625" style="1"/>
    <col min="262" max="262" width="2.28515625" style="1" customWidth="1"/>
    <col min="263" max="263" width="55.85546875" style="1" customWidth="1"/>
    <col min="264" max="276" width="13" style="1" customWidth="1"/>
    <col min="277" max="517" width="10.28515625" style="1"/>
    <col min="518" max="518" width="2.28515625" style="1" customWidth="1"/>
    <col min="519" max="519" width="55.85546875" style="1" customWidth="1"/>
    <col min="520" max="532" width="13" style="1" customWidth="1"/>
    <col min="533" max="773" width="10.28515625" style="1"/>
    <col min="774" max="774" width="2.28515625" style="1" customWidth="1"/>
    <col min="775" max="775" width="55.85546875" style="1" customWidth="1"/>
    <col min="776" max="788" width="13" style="1" customWidth="1"/>
    <col min="789" max="1029" width="10.28515625" style="1"/>
    <col min="1030" max="1030" width="2.28515625" style="1" customWidth="1"/>
    <col min="1031" max="1031" width="55.85546875" style="1" customWidth="1"/>
    <col min="1032" max="1044" width="13" style="1" customWidth="1"/>
    <col min="1045" max="1285" width="10.28515625" style="1"/>
    <col min="1286" max="1286" width="2.28515625" style="1" customWidth="1"/>
    <col min="1287" max="1287" width="55.85546875" style="1" customWidth="1"/>
    <col min="1288" max="1300" width="13" style="1" customWidth="1"/>
    <col min="1301" max="1541" width="10.28515625" style="1"/>
    <col min="1542" max="1542" width="2.28515625" style="1" customWidth="1"/>
    <col min="1543" max="1543" width="55.85546875" style="1" customWidth="1"/>
    <col min="1544" max="1556" width="13" style="1" customWidth="1"/>
    <col min="1557" max="1797" width="10.28515625" style="1"/>
    <col min="1798" max="1798" width="2.28515625" style="1" customWidth="1"/>
    <col min="1799" max="1799" width="55.85546875" style="1" customWidth="1"/>
    <col min="1800" max="1812" width="13" style="1" customWidth="1"/>
    <col min="1813" max="2053" width="10.28515625" style="1"/>
    <col min="2054" max="2054" width="2.28515625" style="1" customWidth="1"/>
    <col min="2055" max="2055" width="55.85546875" style="1" customWidth="1"/>
    <col min="2056" max="2068" width="13" style="1" customWidth="1"/>
    <col min="2069" max="2309" width="10.28515625" style="1"/>
    <col min="2310" max="2310" width="2.28515625" style="1" customWidth="1"/>
    <col min="2311" max="2311" width="55.85546875" style="1" customWidth="1"/>
    <col min="2312" max="2324" width="13" style="1" customWidth="1"/>
    <col min="2325" max="2565" width="10.28515625" style="1"/>
    <col min="2566" max="2566" width="2.28515625" style="1" customWidth="1"/>
    <col min="2567" max="2567" width="55.85546875" style="1" customWidth="1"/>
    <col min="2568" max="2580" width="13" style="1" customWidth="1"/>
    <col min="2581" max="2821" width="10.28515625" style="1"/>
    <col min="2822" max="2822" width="2.28515625" style="1" customWidth="1"/>
    <col min="2823" max="2823" width="55.85546875" style="1" customWidth="1"/>
    <col min="2824" max="2836" width="13" style="1" customWidth="1"/>
    <col min="2837" max="3077" width="10.28515625" style="1"/>
    <col min="3078" max="3078" width="2.28515625" style="1" customWidth="1"/>
    <col min="3079" max="3079" width="55.85546875" style="1" customWidth="1"/>
    <col min="3080" max="3092" width="13" style="1" customWidth="1"/>
    <col min="3093" max="3333" width="10.28515625" style="1"/>
    <col min="3334" max="3334" width="2.28515625" style="1" customWidth="1"/>
    <col min="3335" max="3335" width="55.85546875" style="1" customWidth="1"/>
    <col min="3336" max="3348" width="13" style="1" customWidth="1"/>
    <col min="3349" max="3589" width="10.28515625" style="1"/>
    <col min="3590" max="3590" width="2.28515625" style="1" customWidth="1"/>
    <col min="3591" max="3591" width="55.85546875" style="1" customWidth="1"/>
    <col min="3592" max="3604" width="13" style="1" customWidth="1"/>
    <col min="3605" max="3845" width="10.28515625" style="1"/>
    <col min="3846" max="3846" width="2.28515625" style="1" customWidth="1"/>
    <col min="3847" max="3847" width="55.85546875" style="1" customWidth="1"/>
    <col min="3848" max="3860" width="13" style="1" customWidth="1"/>
    <col min="3861" max="4101" width="10.28515625" style="1"/>
    <col min="4102" max="4102" width="2.28515625" style="1" customWidth="1"/>
    <col min="4103" max="4103" width="55.85546875" style="1" customWidth="1"/>
    <col min="4104" max="4116" width="13" style="1" customWidth="1"/>
    <col min="4117" max="4357" width="10.28515625" style="1"/>
    <col min="4358" max="4358" width="2.28515625" style="1" customWidth="1"/>
    <col min="4359" max="4359" width="55.85546875" style="1" customWidth="1"/>
    <col min="4360" max="4372" width="13" style="1" customWidth="1"/>
    <col min="4373" max="4613" width="10.28515625" style="1"/>
    <col min="4614" max="4614" width="2.28515625" style="1" customWidth="1"/>
    <col min="4615" max="4615" width="55.85546875" style="1" customWidth="1"/>
    <col min="4616" max="4628" width="13" style="1" customWidth="1"/>
    <col min="4629" max="4869" width="10.28515625" style="1"/>
    <col min="4870" max="4870" width="2.28515625" style="1" customWidth="1"/>
    <col min="4871" max="4871" width="55.85546875" style="1" customWidth="1"/>
    <col min="4872" max="4884" width="13" style="1" customWidth="1"/>
    <col min="4885" max="5125" width="10.28515625" style="1"/>
    <col min="5126" max="5126" width="2.28515625" style="1" customWidth="1"/>
    <col min="5127" max="5127" width="55.85546875" style="1" customWidth="1"/>
    <col min="5128" max="5140" width="13" style="1" customWidth="1"/>
    <col min="5141" max="5381" width="10.28515625" style="1"/>
    <col min="5382" max="5382" width="2.28515625" style="1" customWidth="1"/>
    <col min="5383" max="5383" width="55.85546875" style="1" customWidth="1"/>
    <col min="5384" max="5396" width="13" style="1" customWidth="1"/>
    <col min="5397" max="5637" width="10.28515625" style="1"/>
    <col min="5638" max="5638" width="2.28515625" style="1" customWidth="1"/>
    <col min="5639" max="5639" width="55.85546875" style="1" customWidth="1"/>
    <col min="5640" max="5652" width="13" style="1" customWidth="1"/>
    <col min="5653" max="5893" width="10.28515625" style="1"/>
    <col min="5894" max="5894" width="2.28515625" style="1" customWidth="1"/>
    <col min="5895" max="5895" width="55.85546875" style="1" customWidth="1"/>
    <col min="5896" max="5908" width="13" style="1" customWidth="1"/>
    <col min="5909" max="6149" width="10.28515625" style="1"/>
    <col min="6150" max="6150" width="2.28515625" style="1" customWidth="1"/>
    <col min="6151" max="6151" width="55.85546875" style="1" customWidth="1"/>
    <col min="6152" max="6164" width="13" style="1" customWidth="1"/>
    <col min="6165" max="6405" width="10.28515625" style="1"/>
    <col min="6406" max="6406" width="2.28515625" style="1" customWidth="1"/>
    <col min="6407" max="6407" width="55.85546875" style="1" customWidth="1"/>
    <col min="6408" max="6420" width="13" style="1" customWidth="1"/>
    <col min="6421" max="6661" width="10.28515625" style="1"/>
    <col min="6662" max="6662" width="2.28515625" style="1" customWidth="1"/>
    <col min="6663" max="6663" width="55.85546875" style="1" customWidth="1"/>
    <col min="6664" max="6676" width="13" style="1" customWidth="1"/>
    <col min="6677" max="6917" width="10.28515625" style="1"/>
    <col min="6918" max="6918" width="2.28515625" style="1" customWidth="1"/>
    <col min="6919" max="6919" width="55.85546875" style="1" customWidth="1"/>
    <col min="6920" max="6932" width="13" style="1" customWidth="1"/>
    <col min="6933" max="7173" width="10.28515625" style="1"/>
    <col min="7174" max="7174" width="2.28515625" style="1" customWidth="1"/>
    <col min="7175" max="7175" width="55.85546875" style="1" customWidth="1"/>
    <col min="7176" max="7188" width="13" style="1" customWidth="1"/>
    <col min="7189" max="7429" width="10.28515625" style="1"/>
    <col min="7430" max="7430" width="2.28515625" style="1" customWidth="1"/>
    <col min="7431" max="7431" width="55.85546875" style="1" customWidth="1"/>
    <col min="7432" max="7444" width="13" style="1" customWidth="1"/>
    <col min="7445" max="7685" width="10.28515625" style="1"/>
    <col min="7686" max="7686" width="2.28515625" style="1" customWidth="1"/>
    <col min="7687" max="7687" width="55.85546875" style="1" customWidth="1"/>
    <col min="7688" max="7700" width="13" style="1" customWidth="1"/>
    <col min="7701" max="7941" width="10.28515625" style="1"/>
    <col min="7942" max="7942" width="2.28515625" style="1" customWidth="1"/>
    <col min="7943" max="7943" width="55.85546875" style="1" customWidth="1"/>
    <col min="7944" max="7956" width="13" style="1" customWidth="1"/>
    <col min="7957" max="8197" width="10.28515625" style="1"/>
    <col min="8198" max="8198" width="2.28515625" style="1" customWidth="1"/>
    <col min="8199" max="8199" width="55.85546875" style="1" customWidth="1"/>
    <col min="8200" max="8212" width="13" style="1" customWidth="1"/>
    <col min="8213" max="8453" width="10.28515625" style="1"/>
    <col min="8454" max="8454" width="2.28515625" style="1" customWidth="1"/>
    <col min="8455" max="8455" width="55.85546875" style="1" customWidth="1"/>
    <col min="8456" max="8468" width="13" style="1" customWidth="1"/>
    <col min="8469" max="8709" width="10.28515625" style="1"/>
    <col min="8710" max="8710" width="2.28515625" style="1" customWidth="1"/>
    <col min="8711" max="8711" width="55.85546875" style="1" customWidth="1"/>
    <col min="8712" max="8724" width="13" style="1" customWidth="1"/>
    <col min="8725" max="8965" width="10.28515625" style="1"/>
    <col min="8966" max="8966" width="2.28515625" style="1" customWidth="1"/>
    <col min="8967" max="8967" width="55.85546875" style="1" customWidth="1"/>
    <col min="8968" max="8980" width="13" style="1" customWidth="1"/>
    <col min="8981" max="9221" width="10.28515625" style="1"/>
    <col min="9222" max="9222" width="2.28515625" style="1" customWidth="1"/>
    <col min="9223" max="9223" width="55.85546875" style="1" customWidth="1"/>
    <col min="9224" max="9236" width="13" style="1" customWidth="1"/>
    <col min="9237" max="9477" width="10.28515625" style="1"/>
    <col min="9478" max="9478" width="2.28515625" style="1" customWidth="1"/>
    <col min="9479" max="9479" width="55.85546875" style="1" customWidth="1"/>
    <col min="9480" max="9492" width="13" style="1" customWidth="1"/>
    <col min="9493" max="9733" width="10.28515625" style="1"/>
    <col min="9734" max="9734" width="2.28515625" style="1" customWidth="1"/>
    <col min="9735" max="9735" width="55.85546875" style="1" customWidth="1"/>
    <col min="9736" max="9748" width="13" style="1" customWidth="1"/>
    <col min="9749" max="9989" width="10.28515625" style="1"/>
    <col min="9990" max="9990" width="2.28515625" style="1" customWidth="1"/>
    <col min="9991" max="9991" width="55.85546875" style="1" customWidth="1"/>
    <col min="9992" max="10004" width="13" style="1" customWidth="1"/>
    <col min="10005" max="10245" width="10.28515625" style="1"/>
    <col min="10246" max="10246" width="2.28515625" style="1" customWidth="1"/>
    <col min="10247" max="10247" width="55.85546875" style="1" customWidth="1"/>
    <col min="10248" max="10260" width="13" style="1" customWidth="1"/>
    <col min="10261" max="10501" width="10.28515625" style="1"/>
    <col min="10502" max="10502" width="2.28515625" style="1" customWidth="1"/>
    <col min="10503" max="10503" width="55.85546875" style="1" customWidth="1"/>
    <col min="10504" max="10516" width="13" style="1" customWidth="1"/>
    <col min="10517" max="10757" width="10.28515625" style="1"/>
    <col min="10758" max="10758" width="2.28515625" style="1" customWidth="1"/>
    <col min="10759" max="10759" width="55.85546875" style="1" customWidth="1"/>
    <col min="10760" max="10772" width="13" style="1" customWidth="1"/>
    <col min="10773" max="11013" width="10.28515625" style="1"/>
    <col min="11014" max="11014" width="2.28515625" style="1" customWidth="1"/>
    <col min="11015" max="11015" width="55.85546875" style="1" customWidth="1"/>
    <col min="11016" max="11028" width="13" style="1" customWidth="1"/>
    <col min="11029" max="11269" width="10.28515625" style="1"/>
    <col min="11270" max="11270" width="2.28515625" style="1" customWidth="1"/>
    <col min="11271" max="11271" width="55.85546875" style="1" customWidth="1"/>
    <col min="11272" max="11284" width="13" style="1" customWidth="1"/>
    <col min="11285" max="11525" width="10.28515625" style="1"/>
    <col min="11526" max="11526" width="2.28515625" style="1" customWidth="1"/>
    <col min="11527" max="11527" width="55.85546875" style="1" customWidth="1"/>
    <col min="11528" max="11540" width="13" style="1" customWidth="1"/>
    <col min="11541" max="11781" width="10.28515625" style="1"/>
    <col min="11782" max="11782" width="2.28515625" style="1" customWidth="1"/>
    <col min="11783" max="11783" width="55.85546875" style="1" customWidth="1"/>
    <col min="11784" max="11796" width="13" style="1" customWidth="1"/>
    <col min="11797" max="12037" width="10.28515625" style="1"/>
    <col min="12038" max="12038" width="2.28515625" style="1" customWidth="1"/>
    <col min="12039" max="12039" width="55.85546875" style="1" customWidth="1"/>
    <col min="12040" max="12052" width="13" style="1" customWidth="1"/>
    <col min="12053" max="12293" width="10.28515625" style="1"/>
    <col min="12294" max="12294" width="2.28515625" style="1" customWidth="1"/>
    <col min="12295" max="12295" width="55.85546875" style="1" customWidth="1"/>
    <col min="12296" max="12308" width="13" style="1" customWidth="1"/>
    <col min="12309" max="12549" width="10.28515625" style="1"/>
    <col min="12550" max="12550" width="2.28515625" style="1" customWidth="1"/>
    <col min="12551" max="12551" width="55.85546875" style="1" customWidth="1"/>
    <col min="12552" max="12564" width="13" style="1" customWidth="1"/>
    <col min="12565" max="12805" width="10.28515625" style="1"/>
    <col min="12806" max="12806" width="2.28515625" style="1" customWidth="1"/>
    <col min="12807" max="12807" width="55.85546875" style="1" customWidth="1"/>
    <col min="12808" max="12820" width="13" style="1" customWidth="1"/>
    <col min="12821" max="13061" width="10.28515625" style="1"/>
    <col min="13062" max="13062" width="2.28515625" style="1" customWidth="1"/>
    <col min="13063" max="13063" width="55.85546875" style="1" customWidth="1"/>
    <col min="13064" max="13076" width="13" style="1" customWidth="1"/>
    <col min="13077" max="13317" width="10.28515625" style="1"/>
    <col min="13318" max="13318" width="2.28515625" style="1" customWidth="1"/>
    <col min="13319" max="13319" width="55.85546875" style="1" customWidth="1"/>
    <col min="13320" max="13332" width="13" style="1" customWidth="1"/>
    <col min="13333" max="13573" width="10.28515625" style="1"/>
    <col min="13574" max="13574" width="2.28515625" style="1" customWidth="1"/>
    <col min="13575" max="13575" width="55.85546875" style="1" customWidth="1"/>
    <col min="13576" max="13588" width="13" style="1" customWidth="1"/>
    <col min="13589" max="13829" width="10.28515625" style="1"/>
    <col min="13830" max="13830" width="2.28515625" style="1" customWidth="1"/>
    <col min="13831" max="13831" width="55.85546875" style="1" customWidth="1"/>
    <col min="13832" max="13844" width="13" style="1" customWidth="1"/>
    <col min="13845" max="14085" width="10.28515625" style="1"/>
    <col min="14086" max="14086" width="2.28515625" style="1" customWidth="1"/>
    <col min="14087" max="14087" width="55.85546875" style="1" customWidth="1"/>
    <col min="14088" max="14100" width="13" style="1" customWidth="1"/>
    <col min="14101" max="14341" width="10.28515625" style="1"/>
    <col min="14342" max="14342" width="2.28515625" style="1" customWidth="1"/>
    <col min="14343" max="14343" width="55.85546875" style="1" customWidth="1"/>
    <col min="14344" max="14356" width="13" style="1" customWidth="1"/>
    <col min="14357" max="14597" width="10.28515625" style="1"/>
    <col min="14598" max="14598" width="2.28515625" style="1" customWidth="1"/>
    <col min="14599" max="14599" width="55.85546875" style="1" customWidth="1"/>
    <col min="14600" max="14612" width="13" style="1" customWidth="1"/>
    <col min="14613" max="14853" width="10.28515625" style="1"/>
    <col min="14854" max="14854" width="2.28515625" style="1" customWidth="1"/>
    <col min="14855" max="14855" width="55.85546875" style="1" customWidth="1"/>
    <col min="14856" max="14868" width="13" style="1" customWidth="1"/>
    <col min="14869" max="15109" width="10.28515625" style="1"/>
    <col min="15110" max="15110" width="2.28515625" style="1" customWidth="1"/>
    <col min="15111" max="15111" width="55.85546875" style="1" customWidth="1"/>
    <col min="15112" max="15124" width="13" style="1" customWidth="1"/>
    <col min="15125" max="15365" width="10.28515625" style="1"/>
    <col min="15366" max="15366" width="2.28515625" style="1" customWidth="1"/>
    <col min="15367" max="15367" width="55.85546875" style="1" customWidth="1"/>
    <col min="15368" max="15380" width="13" style="1" customWidth="1"/>
    <col min="15381" max="15621" width="10.28515625" style="1"/>
    <col min="15622" max="15622" width="2.28515625" style="1" customWidth="1"/>
    <col min="15623" max="15623" width="55.85546875" style="1" customWidth="1"/>
    <col min="15624" max="15636" width="13" style="1" customWidth="1"/>
    <col min="15637" max="15877" width="10.28515625" style="1"/>
    <col min="15878" max="15878" width="2.28515625" style="1" customWidth="1"/>
    <col min="15879" max="15879" width="55.85546875" style="1" customWidth="1"/>
    <col min="15880" max="15892" width="13" style="1" customWidth="1"/>
    <col min="15893" max="16133" width="10.28515625" style="1"/>
    <col min="16134" max="16134" width="2.28515625" style="1" customWidth="1"/>
    <col min="16135" max="16135" width="55.85546875" style="1" customWidth="1"/>
    <col min="16136" max="16148" width="13" style="1" customWidth="1"/>
    <col min="16149" max="16384" width="10.28515625" style="1"/>
  </cols>
  <sheetData>
    <row r="1" spans="2:20" ht="6.75" customHeight="1" x14ac:dyDescent="0.25">
      <c r="B1" s="2"/>
      <c r="C1" s="2"/>
      <c r="D1" s="2"/>
      <c r="E1" s="2"/>
      <c r="F1" s="3"/>
      <c r="G1" s="3"/>
      <c r="H1" s="4"/>
      <c r="I1" s="3"/>
      <c r="J1" s="3"/>
      <c r="K1" s="3"/>
      <c r="L1" s="2"/>
      <c r="M1" s="2"/>
      <c r="N1" s="3"/>
      <c r="O1" s="3"/>
      <c r="P1" s="4"/>
      <c r="Q1" s="3"/>
      <c r="R1" s="3"/>
      <c r="S1" s="3"/>
      <c r="T1" s="5"/>
    </row>
    <row r="2" spans="2:20" s="8" customFormat="1" ht="21" x14ac:dyDescent="0.25">
      <c r="B2" s="6" t="s">
        <v>56</v>
      </c>
      <c r="C2" s="2"/>
      <c r="D2" s="2"/>
      <c r="E2" s="2"/>
      <c r="F2" s="7"/>
      <c r="G2" s="7"/>
      <c r="H2" s="4"/>
      <c r="I2" s="7"/>
      <c r="J2" s="7"/>
      <c r="K2" s="7"/>
      <c r="L2" s="2"/>
      <c r="M2" s="2"/>
      <c r="N2" s="7"/>
      <c r="O2" s="7"/>
      <c r="P2" s="4"/>
      <c r="Q2" s="7"/>
      <c r="R2" s="7"/>
      <c r="S2" s="7"/>
      <c r="T2" s="5"/>
    </row>
    <row r="3" spans="2:20" ht="5.25" customHeight="1" x14ac:dyDescent="0.25">
      <c r="B3" s="9"/>
      <c r="C3" s="10"/>
      <c r="D3" s="3"/>
      <c r="E3" s="11"/>
      <c r="F3" s="3"/>
      <c r="G3" s="3"/>
      <c r="H3" s="4"/>
      <c r="I3" s="3"/>
      <c r="J3" s="3"/>
      <c r="K3" s="3"/>
      <c r="L3" s="3"/>
      <c r="M3" s="11"/>
      <c r="N3" s="3"/>
      <c r="O3" s="3"/>
      <c r="P3" s="4"/>
      <c r="Q3" s="3"/>
      <c r="R3" s="3"/>
      <c r="S3" s="3"/>
      <c r="T3" s="3"/>
    </row>
    <row r="4" spans="2:20" ht="18.75" x14ac:dyDescent="0.25">
      <c r="B4" s="80" t="s">
        <v>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</row>
    <row r="5" spans="2:20" x14ac:dyDescent="0.15">
      <c r="B5" s="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3" t="s">
        <v>1</v>
      </c>
    </row>
    <row r="6" spans="2:20" s="16" customFormat="1" ht="24" customHeight="1" x14ac:dyDescent="0.25">
      <c r="B6" s="14"/>
      <c r="C6" s="15" t="s">
        <v>2</v>
      </c>
      <c r="D6" s="81">
        <v>2018</v>
      </c>
      <c r="E6" s="81"/>
      <c r="F6" s="81">
        <v>2019</v>
      </c>
      <c r="G6" s="81"/>
      <c r="H6" s="81">
        <v>2020</v>
      </c>
      <c r="I6" s="81"/>
      <c r="J6" s="81">
        <v>2021</v>
      </c>
      <c r="K6" s="81"/>
      <c r="L6" s="81">
        <v>2022</v>
      </c>
      <c r="M6" s="81"/>
      <c r="N6" s="81">
        <v>2023</v>
      </c>
      <c r="O6" s="81"/>
      <c r="P6" s="81">
        <v>2024</v>
      </c>
      <c r="Q6" s="81"/>
      <c r="R6" s="81" t="s">
        <v>3</v>
      </c>
      <c r="S6" s="81"/>
      <c r="T6" s="74" t="s">
        <v>4</v>
      </c>
    </row>
    <row r="7" spans="2:20" s="16" customFormat="1" ht="15.75" customHeight="1" x14ac:dyDescent="0.25">
      <c r="B7" s="17" t="s">
        <v>5</v>
      </c>
      <c r="C7" s="18">
        <v>43373</v>
      </c>
      <c r="D7" s="19" t="s">
        <v>6</v>
      </c>
      <c r="E7" s="19" t="s">
        <v>7</v>
      </c>
      <c r="F7" s="19" t="s">
        <v>6</v>
      </c>
      <c r="G7" s="19" t="s">
        <v>7</v>
      </c>
      <c r="H7" s="19" t="s">
        <v>6</v>
      </c>
      <c r="I7" s="19" t="s">
        <v>7</v>
      </c>
      <c r="J7" s="19" t="s">
        <v>6</v>
      </c>
      <c r="K7" s="19" t="s">
        <v>7</v>
      </c>
      <c r="L7" s="19" t="s">
        <v>6</v>
      </c>
      <c r="M7" s="19" t="s">
        <v>7</v>
      </c>
      <c r="N7" s="19" t="s">
        <v>6</v>
      </c>
      <c r="O7" s="19" t="s">
        <v>7</v>
      </c>
      <c r="P7" s="19" t="s">
        <v>6</v>
      </c>
      <c r="Q7" s="19" t="s">
        <v>7</v>
      </c>
      <c r="R7" s="19" t="s">
        <v>6</v>
      </c>
      <c r="S7" s="19" t="s">
        <v>7</v>
      </c>
      <c r="T7" s="75"/>
    </row>
    <row r="8" spans="2:20" s="16" customFormat="1" ht="12.75" customHeight="1" x14ac:dyDescent="0.25">
      <c r="B8" s="20"/>
      <c r="C8" s="21"/>
      <c r="D8" s="19"/>
      <c r="E8" s="19" t="s">
        <v>8</v>
      </c>
      <c r="F8" s="19"/>
      <c r="G8" s="19" t="s">
        <v>8</v>
      </c>
      <c r="H8" s="19"/>
      <c r="I8" s="19" t="s">
        <v>8</v>
      </c>
      <c r="J8" s="19"/>
      <c r="K8" s="19" t="s">
        <v>8</v>
      </c>
      <c r="L8" s="19"/>
      <c r="M8" s="19" t="s">
        <v>8</v>
      </c>
      <c r="N8" s="19"/>
      <c r="O8" s="19" t="s">
        <v>8</v>
      </c>
      <c r="P8" s="19"/>
      <c r="Q8" s="19" t="s">
        <v>8</v>
      </c>
      <c r="R8" s="19"/>
      <c r="S8" s="19" t="s">
        <v>8</v>
      </c>
      <c r="T8" s="75"/>
    </row>
    <row r="9" spans="2:20" s="16" customFormat="1" x14ac:dyDescent="0.25">
      <c r="B9" s="22"/>
      <c r="C9" s="23"/>
      <c r="D9" s="24"/>
      <c r="E9" s="25" t="s">
        <v>9</v>
      </c>
      <c r="F9" s="24"/>
      <c r="G9" s="25" t="s">
        <v>9</v>
      </c>
      <c r="H9" s="24"/>
      <c r="I9" s="25" t="s">
        <v>9</v>
      </c>
      <c r="J9" s="24"/>
      <c r="K9" s="25" t="s">
        <v>9</v>
      </c>
      <c r="L9" s="24"/>
      <c r="M9" s="25" t="s">
        <v>9</v>
      </c>
      <c r="N9" s="24"/>
      <c r="O9" s="25" t="s">
        <v>9</v>
      </c>
      <c r="P9" s="24"/>
      <c r="Q9" s="25" t="s">
        <v>9</v>
      </c>
      <c r="R9" s="24"/>
      <c r="S9" s="25" t="s">
        <v>9</v>
      </c>
      <c r="T9" s="76"/>
    </row>
    <row r="10" spans="2:20" s="28" customFormat="1" ht="18" customHeight="1" x14ac:dyDescent="0.25">
      <c r="B10" s="26" t="s">
        <v>10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2:20" s="28" customFormat="1" ht="18" customHeight="1" x14ac:dyDescent="0.25">
      <c r="B11" s="26" t="s">
        <v>11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2:20" s="31" customFormat="1" ht="18" customHeight="1" x14ac:dyDescent="0.25">
      <c r="B12" s="29" t="s">
        <v>12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</row>
    <row r="13" spans="2:20" s="31" customFormat="1" ht="18" customHeight="1" x14ac:dyDescent="0.25">
      <c r="B13" s="32" t="s">
        <v>13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20" s="31" customFormat="1" ht="18" customHeight="1" x14ac:dyDescent="0.25">
      <c r="B14" s="32" t="s">
        <v>14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2:20" s="31" customFormat="1" ht="18" customHeight="1" x14ac:dyDescent="0.25">
      <c r="B15" s="32" t="s">
        <v>15</v>
      </c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2:20" s="31" customFormat="1" ht="18" customHeight="1" x14ac:dyDescent="0.25">
      <c r="B16" s="32" t="s">
        <v>16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2:20" s="31" customFormat="1" ht="18" customHeight="1" x14ac:dyDescent="0.25">
      <c r="B17" s="32" t="s">
        <v>17</v>
      </c>
      <c r="C17" s="51">
        <f>198610.2</f>
        <v>198610.2</v>
      </c>
      <c r="D17" s="51">
        <f>12104.52</f>
        <v>12104.52</v>
      </c>
      <c r="E17" s="51">
        <f>2476.12</f>
        <v>2476.12</v>
      </c>
      <c r="F17" s="51">
        <v>20875.919999999998</v>
      </c>
      <c r="G17" s="51">
        <v>4952.24</v>
      </c>
      <c r="H17" s="51">
        <v>20875.72</v>
      </c>
      <c r="I17" s="51">
        <v>4452.24</v>
      </c>
      <c r="J17" s="51">
        <v>20875.72</v>
      </c>
      <c r="K17" s="51">
        <v>4452.24</v>
      </c>
      <c r="L17" s="51">
        <v>20875.72</v>
      </c>
      <c r="M17" s="51">
        <v>4452.24</v>
      </c>
      <c r="N17" s="51">
        <v>20875.72</v>
      </c>
      <c r="O17" s="51">
        <v>4452.24</v>
      </c>
      <c r="P17" s="51">
        <v>15125.51</v>
      </c>
      <c r="Q17" s="51">
        <v>3589.71</v>
      </c>
      <c r="R17" s="51">
        <v>67001.37</v>
      </c>
      <c r="S17" s="51">
        <v>16750.12</v>
      </c>
      <c r="T17" s="51"/>
    </row>
    <row r="18" spans="2:20" s="31" customFormat="1" ht="18" customHeight="1" x14ac:dyDescent="0.25">
      <c r="B18" s="32" t="s">
        <v>18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2:20" s="31" customFormat="1" ht="18" customHeight="1" x14ac:dyDescent="0.25">
      <c r="B19" s="32" t="s">
        <v>19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2:20" s="31" customFormat="1" ht="18" customHeight="1" x14ac:dyDescent="0.25">
      <c r="B20" s="32" t="s">
        <v>20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2:20" s="31" customFormat="1" ht="18" customHeight="1" x14ac:dyDescent="0.25">
      <c r="B21" s="32" t="s">
        <v>21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2:20" s="31" customFormat="1" ht="18" customHeight="1" x14ac:dyDescent="0.25">
      <c r="B22" s="29" t="s">
        <v>22</v>
      </c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2:20" s="31" customFormat="1" ht="18" customHeight="1" x14ac:dyDescent="0.25">
      <c r="B23" s="32" t="s">
        <v>23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2:20" s="31" customFormat="1" ht="18" customHeight="1" x14ac:dyDescent="0.25">
      <c r="B24" s="32" t="s">
        <v>24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2:20" s="31" customFormat="1" ht="18" customHeight="1" x14ac:dyDescent="0.25">
      <c r="B25" s="32" t="s">
        <v>25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2:20" s="31" customFormat="1" ht="18" customHeight="1" x14ac:dyDescent="0.25">
      <c r="B26" s="32" t="s">
        <v>26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2:20" s="31" customFormat="1" ht="18" customHeight="1" x14ac:dyDescent="0.25">
      <c r="B27" s="29" t="s">
        <v>27</v>
      </c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2:20" s="31" customFormat="1" ht="18" customHeight="1" x14ac:dyDescent="0.25">
      <c r="B28" s="32" t="s">
        <v>28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2:20" s="31" customFormat="1" ht="18" customHeight="1" x14ac:dyDescent="0.25">
      <c r="B29" s="32" t="s">
        <v>29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2:20" s="31" customFormat="1" ht="18" customHeight="1" x14ac:dyDescent="0.25">
      <c r="B30" s="32" t="s">
        <v>30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2:20" s="31" customFormat="1" ht="18" customHeight="1" x14ac:dyDescent="0.25">
      <c r="B31" s="29" t="s">
        <v>31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2:20" s="31" customFormat="1" ht="18" customHeight="1" x14ac:dyDescent="0.25">
      <c r="B32" s="32" t="s">
        <v>32</v>
      </c>
      <c r="C32" s="51">
        <f>+D32+F32+H32+J32</f>
        <v>2613331.56</v>
      </c>
      <c r="D32" s="51">
        <f>90114.88*3</f>
        <v>270344.64</v>
      </c>
      <c r="E32" s="51">
        <f>36515.04+36431.1+33996.76</f>
        <v>106942.9</v>
      </c>
      <c r="F32" s="51">
        <v>1081378.56</v>
      </c>
      <c r="G32" s="51">
        <v>313945.37</v>
      </c>
      <c r="H32" s="51">
        <v>1081378.56</v>
      </c>
      <c r="I32" s="51">
        <v>130614.67</v>
      </c>
      <c r="J32" s="51">
        <v>180229.8</v>
      </c>
      <c r="K32" s="51">
        <v>3903.33</v>
      </c>
      <c r="L32" s="51"/>
      <c r="M32" s="51"/>
      <c r="N32" s="51"/>
      <c r="O32" s="51"/>
      <c r="P32" s="51"/>
      <c r="Q32" s="51"/>
      <c r="R32" s="51"/>
      <c r="S32" s="51"/>
      <c r="T32" s="51"/>
    </row>
    <row r="33" spans="2:20" s="31" customFormat="1" ht="18" customHeight="1" x14ac:dyDescent="0.25">
      <c r="B33" s="32" t="s">
        <v>33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2:20" s="31" customFormat="1" ht="18" customHeight="1" x14ac:dyDescent="0.25">
      <c r="B34" s="32" t="s">
        <v>34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2:20" s="31" customFormat="1" ht="18" customHeight="1" x14ac:dyDescent="0.25">
      <c r="B35" s="32" t="s">
        <v>35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2:20" s="31" customFormat="1" ht="18" customHeight="1" x14ac:dyDescent="0.25">
      <c r="B36" s="29" t="s">
        <v>36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2:20" s="31" customFormat="1" ht="18" customHeight="1" x14ac:dyDescent="0.25">
      <c r="B37" s="32" t="s">
        <v>37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2:20" s="31" customFormat="1" ht="18" customHeight="1" x14ac:dyDescent="0.25">
      <c r="B38" s="32" t="s">
        <v>38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2:20" s="31" customFormat="1" ht="18" customHeight="1" x14ac:dyDescent="0.25">
      <c r="B39" s="32" t="s">
        <v>39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2:20" s="31" customFormat="1" ht="18" customHeight="1" x14ac:dyDescent="0.25">
      <c r="B40" s="29" t="s">
        <v>40</v>
      </c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2:20" s="31" customFormat="1" ht="18" customHeight="1" x14ac:dyDescent="0.25">
      <c r="B41" s="29" t="s">
        <v>41</v>
      </c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2:20" s="31" customFormat="1" ht="18" customHeight="1" x14ac:dyDescent="0.25">
      <c r="B42" s="32" t="s">
        <v>42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2:20" s="31" customFormat="1" ht="18" customHeight="1" x14ac:dyDescent="0.25">
      <c r="B43" s="29" t="s">
        <v>43</v>
      </c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2:20" s="28" customFormat="1" ht="18" customHeight="1" x14ac:dyDescent="0.25">
      <c r="B44" s="26" t="s">
        <v>44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2:20" s="34" customFormat="1" ht="18" customHeight="1" x14ac:dyDescent="0.25">
      <c r="B45" s="33" t="s">
        <v>45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</row>
    <row r="46" spans="2:20" s="38" customFormat="1" ht="3" customHeight="1" x14ac:dyDescent="0.25">
      <c r="B46" s="35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5"/>
    </row>
    <row r="47" spans="2:20" s="34" customFormat="1" ht="18" customHeight="1" x14ac:dyDescent="0.25">
      <c r="B47" s="39" t="s">
        <v>46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</row>
    <row r="48" spans="2:20" s="34" customFormat="1" ht="18" customHeight="1" x14ac:dyDescent="0.25">
      <c r="B48" s="32" t="s">
        <v>47</v>
      </c>
      <c r="C48" s="57">
        <v>21741724.399999999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</row>
    <row r="49" spans="2:20" s="38" customFormat="1" ht="18" customHeight="1" x14ac:dyDescent="0.25">
      <c r="B49" s="40" t="s">
        <v>48</v>
      </c>
      <c r="C49" s="53">
        <f>+C48-14620891.07</f>
        <v>7120833.3299999982</v>
      </c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</row>
    <row r="50" spans="2:20" s="38" customFormat="1" ht="3" customHeight="1" x14ac:dyDescent="0.25">
      <c r="B50" s="35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5"/>
    </row>
    <row r="51" spans="2:20" s="34" customFormat="1" ht="18" customHeight="1" x14ac:dyDescent="0.25">
      <c r="B51" s="41" t="s">
        <v>49</v>
      </c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</row>
    <row r="52" spans="2:20" s="38" customFormat="1" ht="3" customHeight="1" x14ac:dyDescent="0.25">
      <c r="B52" s="35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5"/>
    </row>
    <row r="53" spans="2:20" s="38" customFormat="1" ht="18" customHeight="1" x14ac:dyDescent="0.25">
      <c r="B53" s="39" t="s">
        <v>50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</row>
    <row r="54" spans="2:20" s="38" customFormat="1" ht="15" x14ac:dyDescent="0.25">
      <c r="B54" s="48" t="s">
        <v>57</v>
      </c>
      <c r="C54" s="59">
        <f>+D54+F54</f>
        <v>380666.64</v>
      </c>
      <c r="D54" s="60">
        <f>31722.22*3</f>
        <v>95166.66</v>
      </c>
      <c r="E54" s="61"/>
      <c r="F54" s="62">
        <f>31722.22*9</f>
        <v>285499.98</v>
      </c>
      <c r="G54" s="60"/>
      <c r="H54" s="62"/>
      <c r="I54" s="60"/>
      <c r="J54" s="62"/>
      <c r="K54" s="60"/>
      <c r="L54" s="62"/>
      <c r="M54" s="60"/>
      <c r="N54" s="62"/>
      <c r="O54" s="60"/>
      <c r="P54" s="62"/>
      <c r="Q54" s="60"/>
      <c r="R54" s="62"/>
      <c r="S54" s="59"/>
      <c r="T54" s="63"/>
    </row>
    <row r="55" spans="2:20" s="38" customFormat="1" ht="15" x14ac:dyDescent="0.25">
      <c r="B55" s="49" t="s">
        <v>58</v>
      </c>
      <c r="C55" s="64">
        <f>1679940/36*13</f>
        <v>606645</v>
      </c>
      <c r="D55" s="65">
        <f>46665*3</f>
        <v>139995</v>
      </c>
      <c r="E55" s="65"/>
      <c r="F55" s="66">
        <f>46665*10</f>
        <v>466650</v>
      </c>
      <c r="G55" s="65"/>
      <c r="H55" s="66"/>
      <c r="I55" s="65"/>
      <c r="J55" s="66"/>
      <c r="K55" s="65"/>
      <c r="L55" s="66"/>
      <c r="M55" s="65"/>
      <c r="N55" s="66"/>
      <c r="O55" s="65"/>
      <c r="P55" s="66"/>
      <c r="Q55" s="65"/>
      <c r="R55" s="66"/>
      <c r="S55" s="65"/>
      <c r="T55" s="67"/>
    </row>
    <row r="56" spans="2:20" s="38" customFormat="1" ht="15" x14ac:dyDescent="0.25">
      <c r="B56" s="49" t="s">
        <v>59</v>
      </c>
      <c r="C56" s="64">
        <f>2002500/48*35</f>
        <v>1460156.25</v>
      </c>
      <c r="D56" s="65">
        <f>41718.75*3</f>
        <v>125156.25</v>
      </c>
      <c r="E56" s="65"/>
      <c r="F56" s="66">
        <f>41718.75*12</f>
        <v>500625</v>
      </c>
      <c r="G56" s="65"/>
      <c r="H56" s="66">
        <f>41718.75*12</f>
        <v>500625</v>
      </c>
      <c r="I56" s="65"/>
      <c r="J56" s="66">
        <f>41718.75*8</f>
        <v>333750</v>
      </c>
      <c r="K56" s="65"/>
      <c r="L56" s="66"/>
      <c r="M56" s="65"/>
      <c r="N56" s="66"/>
      <c r="O56" s="65"/>
      <c r="P56" s="66"/>
      <c r="Q56" s="65"/>
      <c r="R56" s="66"/>
      <c r="S56" s="65"/>
      <c r="T56" s="67"/>
    </row>
    <row r="57" spans="2:20" s="38" customFormat="1" ht="15" x14ac:dyDescent="0.25">
      <c r="B57" s="50" t="s">
        <v>60</v>
      </c>
      <c r="C57" s="68">
        <f>+D57+F57+H57+J57</f>
        <v>2494165.7200000002</v>
      </c>
      <c r="D57" s="69">
        <f>65635.94*3</f>
        <v>196907.82</v>
      </c>
      <c r="E57" s="69"/>
      <c r="F57" s="70">
        <f>65635.94*12</f>
        <v>787631.28</v>
      </c>
      <c r="G57" s="69"/>
      <c r="H57" s="70">
        <f>65635.94*12</f>
        <v>787631.28</v>
      </c>
      <c r="I57" s="69"/>
      <c r="J57" s="70">
        <f>65635.94*11</f>
        <v>721995.34000000008</v>
      </c>
      <c r="K57" s="69"/>
      <c r="L57" s="70"/>
      <c r="M57" s="69"/>
      <c r="N57" s="70"/>
      <c r="O57" s="69"/>
      <c r="P57" s="70"/>
      <c r="Q57" s="69"/>
      <c r="R57" s="70"/>
      <c r="S57" s="69"/>
      <c r="T57" s="71"/>
    </row>
    <row r="58" spans="2:20" s="38" customFormat="1" ht="3" customHeight="1" x14ac:dyDescent="0.25"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7"/>
    </row>
    <row r="59" spans="2:20" s="38" customFormat="1" ht="3" customHeight="1" x14ac:dyDescent="0.25"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7"/>
    </row>
    <row r="60" spans="2:20" s="31" customFormat="1" ht="14.25" x14ac:dyDescent="0.25">
      <c r="C60" s="77"/>
      <c r="D60" s="77"/>
      <c r="E60" s="42"/>
      <c r="F60" s="77"/>
      <c r="G60" s="77"/>
      <c r="M60" s="42"/>
      <c r="N60" s="77"/>
      <c r="O60" s="77"/>
      <c r="T60" s="43" t="s">
        <v>51</v>
      </c>
    </row>
    <row r="61" spans="2:20" s="31" customFormat="1" ht="14.25" x14ac:dyDescent="0.25">
      <c r="B61" s="44" t="s">
        <v>52</v>
      </c>
      <c r="C61" s="45"/>
      <c r="D61" s="45"/>
      <c r="E61" s="45"/>
      <c r="F61" s="45"/>
      <c r="G61" s="45"/>
      <c r="M61" s="45"/>
      <c r="N61" s="78"/>
      <c r="O61" s="78"/>
    </row>
    <row r="62" spans="2:20" s="31" customFormat="1" ht="14.25" x14ac:dyDescent="0.25"/>
    <row r="63" spans="2:20" s="31" customFormat="1" ht="14.25" x14ac:dyDescent="0.25">
      <c r="B63" s="46"/>
    </row>
    <row r="64" spans="2:20" x14ac:dyDescent="0.25">
      <c r="B64" s="47" t="s">
        <v>61</v>
      </c>
      <c r="D64" s="79" t="s">
        <v>53</v>
      </c>
      <c r="E64" s="79"/>
      <c r="H64" s="79" t="s">
        <v>53</v>
      </c>
      <c r="I64" s="79"/>
    </row>
    <row r="65" spans="3:9" ht="33.75" customHeight="1" x14ac:dyDescent="0.25">
      <c r="D65" s="73" t="s">
        <v>54</v>
      </c>
      <c r="E65" s="73"/>
      <c r="H65" s="73" t="s">
        <v>55</v>
      </c>
      <c r="I65" s="73"/>
    </row>
    <row r="75" spans="3:9" x14ac:dyDescent="0.25">
      <c r="C75" s="72"/>
    </row>
  </sheetData>
  <mergeCells count="18">
    <mergeCell ref="B4:T4"/>
    <mergeCell ref="D6:E6"/>
    <mergeCell ref="F6:G6"/>
    <mergeCell ref="H6:I6"/>
    <mergeCell ref="J6:K6"/>
    <mergeCell ref="L6:M6"/>
    <mergeCell ref="N6:O6"/>
    <mergeCell ref="P6:Q6"/>
    <mergeCell ref="R6:S6"/>
    <mergeCell ref="D65:E65"/>
    <mergeCell ref="H65:I65"/>
    <mergeCell ref="T6:T9"/>
    <mergeCell ref="C60:D60"/>
    <mergeCell ref="F60:G60"/>
    <mergeCell ref="N60:O60"/>
    <mergeCell ref="N61:O61"/>
    <mergeCell ref="D64:E64"/>
    <mergeCell ref="H64:I64"/>
  </mergeCells>
  <printOptions horizontalCentered="1"/>
  <pageMargins left="0.31496062992125984" right="0.35433070866141736" top="0.23622047244094491" bottom="0.27559055118110237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Koladynski</dc:creator>
  <cp:lastModifiedBy>Usuario</cp:lastModifiedBy>
  <cp:lastPrinted>2018-12-26T14:14:44Z</cp:lastPrinted>
  <dcterms:created xsi:type="dcterms:W3CDTF">2018-03-02T21:51:47Z</dcterms:created>
  <dcterms:modified xsi:type="dcterms:W3CDTF">2019-03-26T16:44:15Z</dcterms:modified>
</cp:coreProperties>
</file>